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585" activeTab="1"/>
  </bookViews>
  <sheets>
    <sheet name="KLSEBS" sheetId="1" r:id="rId1"/>
    <sheet name="KLSEPL" sheetId="2" r:id="rId2"/>
  </sheets>
  <definedNames>
    <definedName name="_Regression_Int" localSheetId="0" hidden="1">1</definedName>
    <definedName name="_Regression_Int" localSheetId="1" hidden="1">1</definedName>
    <definedName name="A">#REF!</definedName>
    <definedName name="_xlnm.Print_Area" localSheetId="0">'KLSEBS'!$A$1:$K$230</definedName>
    <definedName name="_xlnm.Print_Area" localSheetId="1">'KLSEPL'!$A$1:$M$93</definedName>
    <definedName name="Print_Area_MI" localSheetId="0">'KLSEBS'!$A$3:$K$230</definedName>
    <definedName name="Print_Area_MI">'KLSEPL'!$A$1:$L$92</definedName>
  </definedNames>
  <calcPr fullCalcOnLoad="1"/>
</workbook>
</file>

<file path=xl/sharedStrings.xml><?xml version="1.0" encoding="utf-8"?>
<sst xmlns="http://schemas.openxmlformats.org/spreadsheetml/2006/main" count="332" uniqueCount="251">
  <si>
    <t xml:space="preserve"> </t>
  </si>
  <si>
    <t>CONSOLIDATED INCOME STATEMENT</t>
  </si>
  <si>
    <t>INDIVIDUAL QUARTER</t>
  </si>
  <si>
    <t>CUMULATIVE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</si>
  <si>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</si>
  <si>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</si>
  <si>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</si>
  <si>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</si>
  <si>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</si>
  <si>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</si>
  <si>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</si>
  <si>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</si>
  <si>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</si>
  <si>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1</t>
  </si>
  <si>
    <t>(a)</t>
  </si>
  <si>
    <t>(b)</t>
  </si>
  <si>
    <t>Investment income</t>
  </si>
  <si>
    <t>(c)</t>
  </si>
  <si>
    <t>2</t>
  </si>
  <si>
    <t>Depreciation and amortisation</t>
  </si>
  <si>
    <t>(d)</t>
  </si>
  <si>
    <t>Exceptional items</t>
  </si>
  <si>
    <t>(e)</t>
  </si>
  <si>
    <t>(f)</t>
  </si>
  <si>
    <t>(g)</t>
  </si>
  <si>
    <t>(h)</t>
  </si>
  <si>
    <t>(i)</t>
  </si>
  <si>
    <t xml:space="preserve">     deducting minority interests</t>
  </si>
  <si>
    <t>(j)</t>
  </si>
  <si>
    <t>(k)</t>
  </si>
  <si>
    <t>(i)  Extraordinary items</t>
  </si>
  <si>
    <t>(iii)  Extraordinary items attributable to</t>
  </si>
  <si>
    <t xml:space="preserve">       members of the company</t>
  </si>
  <si>
    <t>(l)</t>
  </si>
  <si>
    <t>3</t>
  </si>
  <si>
    <t>= \p</t>
  </si>
  <si>
    <t>= \q</t>
  </si>
  <si>
    <t>=\f</t>
  </si>
  <si>
    <t>= \a</t>
  </si>
  <si>
    <t>= \x</t>
  </si>
  <si>
    <t xml:space="preserve">     after deducting any provision for</t>
  </si>
  <si>
    <t xml:space="preserve">     preference dividends, if any :</t>
  </si>
  <si>
    <t>CONSOLIDATED BALANCE SHEET</t>
  </si>
  <si>
    <t>AS AT</t>
  </si>
  <si>
    <t>END OF</t>
  </si>
  <si>
    <t>FINANCIAL</t>
  </si>
  <si>
    <t>YEAR END</t>
  </si>
  <si>
    <t>4</t>
  </si>
  <si>
    <t>Current Assets</t>
  </si>
  <si>
    <t>Development Properties</t>
  </si>
  <si>
    <t>Cash and Bank Balances</t>
  </si>
  <si>
    <t>Current Liabilities</t>
  </si>
  <si>
    <t>Short Term Borrowings</t>
  </si>
  <si>
    <t>Proposed Dividend</t>
  </si>
  <si>
    <t>Net Current Assets</t>
  </si>
  <si>
    <t>Share Premium</t>
  </si>
  <si>
    <t>Minority Interests</t>
  </si>
  <si>
    <t>NOTES</t>
  </si>
  <si>
    <t>Share of tax of associated company</t>
  </si>
  <si>
    <t>NOTES (CONTINUED)</t>
  </si>
  <si>
    <t>Profit/(loss)</t>
  </si>
  <si>
    <t>Total assets</t>
  </si>
  <si>
    <t>before taxation</t>
  </si>
  <si>
    <t>employed</t>
  </si>
  <si>
    <t>19</t>
  </si>
  <si>
    <t>By Order of the Board</t>
  </si>
  <si>
    <t>Investment Properties</t>
  </si>
  <si>
    <t>Deferred Taxation</t>
  </si>
  <si>
    <t>Deferred taxation</t>
  </si>
  <si>
    <t>Group borrowings and debt securities</t>
  </si>
  <si>
    <t>Secured -</t>
  </si>
  <si>
    <t>Unsecured -</t>
  </si>
  <si>
    <t>Investment holding</t>
  </si>
  <si>
    <t>Retained Profits</t>
  </si>
  <si>
    <t xml:space="preserve">(ii)  Fully diluted </t>
  </si>
  <si>
    <t>NA</t>
  </si>
  <si>
    <t>(AUDITED)</t>
  </si>
  <si>
    <t>NA denotes "Not Applicable"</t>
  </si>
  <si>
    <t>Net Tangible Assets per share (RM)</t>
  </si>
  <si>
    <t>DNP HOLDINGS BERHAD</t>
  </si>
  <si>
    <t>(Company No : 6716-D)</t>
  </si>
  <si>
    <t>(Incorporated in Malaysia)</t>
  </si>
  <si>
    <t>Land held for Development</t>
  </si>
  <si>
    <t>Provision for Taxation</t>
  </si>
  <si>
    <t>Exchange Fluctuation Reserve</t>
  </si>
  <si>
    <t>Long Term Borrowings</t>
  </si>
  <si>
    <t>LEE KONG BENG</t>
  </si>
  <si>
    <t>CHUA SIEW CHUAN</t>
  </si>
  <si>
    <t>Company Secretaries</t>
  </si>
  <si>
    <t>Term loan, current portion</t>
  </si>
  <si>
    <t xml:space="preserve">Secured - </t>
  </si>
  <si>
    <t>Bank overdrafts</t>
  </si>
  <si>
    <t xml:space="preserve">     instalments of RM625,000 each, commencing August 2000</t>
  </si>
  <si>
    <t>RM40 million term loan repayable by 16 semi-annual</t>
  </si>
  <si>
    <t xml:space="preserve">     instalments of RM2.5 million each, commencing January 2000</t>
  </si>
  <si>
    <t>RM10 million additional term loan repayable by 16 semi-annual</t>
  </si>
  <si>
    <t>Less :</t>
  </si>
  <si>
    <t>Total borrowings</t>
  </si>
  <si>
    <t>Property development</t>
  </si>
  <si>
    <t>Property investment</t>
  </si>
  <si>
    <t>Manufacturing</t>
  </si>
  <si>
    <t>Trading</t>
  </si>
  <si>
    <t>Consolidation adjustments</t>
  </si>
  <si>
    <t>Malaysia</t>
  </si>
  <si>
    <t>Sri Lanka</t>
  </si>
  <si>
    <t>Others</t>
  </si>
  <si>
    <t>Current</t>
  </si>
  <si>
    <t>Cumulative</t>
  </si>
  <si>
    <t>Quarter</t>
  </si>
  <si>
    <t>(Over) / Under provision in prior years</t>
  </si>
  <si>
    <t>The Board of Directors of DNP Holdings Berhad ("Group") is pleased to announce the unaudited consolidated results of the Group for</t>
  </si>
  <si>
    <t>4.</t>
  </si>
  <si>
    <t>Dividend per share (sen)</t>
  </si>
  <si>
    <t>Dividend Description</t>
  </si>
  <si>
    <t>5.</t>
  </si>
  <si>
    <t>Net tangible assets per share (RM)</t>
  </si>
  <si>
    <t>AS AT END OF CURRENT</t>
  </si>
  <si>
    <t>Investments in Associated Companies</t>
  </si>
  <si>
    <t>Amount due from Affiliated Companies</t>
  </si>
  <si>
    <t>Deposits with Licensed Banks</t>
  </si>
  <si>
    <t>Amount due to Affiliated Companies</t>
  </si>
  <si>
    <t>Our principal business operations were not significantly affected by seasonal or cyclical factors.</t>
  </si>
  <si>
    <t>Financed by:</t>
  </si>
  <si>
    <t>Shareholders' Funds</t>
  </si>
  <si>
    <t xml:space="preserve">  Share Capital</t>
  </si>
  <si>
    <t xml:space="preserve">  Reserves</t>
  </si>
  <si>
    <t>The quarterly financial statements have been prepared using the same accounting policies and methods of computation as</t>
  </si>
  <si>
    <t>As at the date of this announcement, contingent liabilities in respect of guarantees extended in support of banking and other</t>
  </si>
  <si>
    <t>Repayment due within 12 months included under short term borrowings</t>
  </si>
  <si>
    <t>Revenue</t>
  </si>
  <si>
    <t>Other income</t>
  </si>
  <si>
    <t xml:space="preserve">    depreciation and amortisation,</t>
  </si>
  <si>
    <t xml:space="preserve">    exceptional items, income tax,</t>
  </si>
  <si>
    <t xml:space="preserve">    minority interests and extraordinary items</t>
  </si>
  <si>
    <t>Finance cost</t>
  </si>
  <si>
    <t>Profit before finance cost,</t>
  </si>
  <si>
    <t>Share of profits and losses of</t>
  </si>
  <si>
    <t>Profit before income tax,</t>
  </si>
  <si>
    <t>Income tax</t>
  </si>
  <si>
    <t>(ii)  Minority interests</t>
  </si>
  <si>
    <t xml:space="preserve">     attributable to members of the company</t>
  </si>
  <si>
    <t xml:space="preserve">     of the company</t>
  </si>
  <si>
    <t>(m)</t>
  </si>
  <si>
    <t xml:space="preserve">Earnings per share based on 2(m) above </t>
  </si>
  <si>
    <t>compared with the most recent annual financial statements.</t>
  </si>
  <si>
    <t>Current period provision</t>
  </si>
  <si>
    <t xml:space="preserve">    after share of profits and losses of associated</t>
  </si>
  <si>
    <t>AS AT PRECEDING  FINANCIAL</t>
  </si>
  <si>
    <t>Pre-acquisition profit/(loss)</t>
  </si>
  <si>
    <t>Property, Plant and Equipment</t>
  </si>
  <si>
    <t>Inventories</t>
  </si>
  <si>
    <t>Trade receivables</t>
  </si>
  <si>
    <t>Other receivables</t>
  </si>
  <si>
    <t>Trade payables</t>
  </si>
  <si>
    <t>Other payables</t>
  </si>
  <si>
    <t>Current Year</t>
  </si>
  <si>
    <t>a) Short term borrowings</t>
  </si>
  <si>
    <t>b) Long term borrowings</t>
  </si>
  <si>
    <t>United States Dollar</t>
  </si>
  <si>
    <t xml:space="preserve">Ringgit </t>
  </si>
  <si>
    <t>Equivalent</t>
  </si>
  <si>
    <t>Foreign</t>
  </si>
  <si>
    <t>Currency</t>
  </si>
  <si>
    <t>'000</t>
  </si>
  <si>
    <t>Analysis by geographical segments</t>
  </si>
  <si>
    <t>Analysis by business segments</t>
  </si>
  <si>
    <t>statements.</t>
  </si>
  <si>
    <t>Highest</t>
  </si>
  <si>
    <t>Price</t>
  </si>
  <si>
    <t xml:space="preserve">No of </t>
  </si>
  <si>
    <t>shares</t>
  </si>
  <si>
    <t>Lowest</t>
  </si>
  <si>
    <t>Average price</t>
  </si>
  <si>
    <t xml:space="preserve">Total </t>
  </si>
  <si>
    <t xml:space="preserve">All the above shares were being held and retained as treasury shares as defined under Section 67A of the Companies Act, 1965. </t>
  </si>
  <si>
    <t>(i)  Basic (based on ordinary shares) (sen)</t>
  </si>
  <si>
    <t xml:space="preserve">      Weighted average no of shares ('000)</t>
  </si>
  <si>
    <t>Month</t>
  </si>
  <si>
    <t>b)   Variance from profit guarantee  - not applicable</t>
  </si>
  <si>
    <t>a)   Variance from profit forecast - not applicable</t>
  </si>
  <si>
    <t>c) Foreign Currency Borrowings included in the above are as follows:</t>
  </si>
  <si>
    <t>31/12/01</t>
  </si>
  <si>
    <t>Long Term Receivables</t>
  </si>
  <si>
    <t>Non Current Assets</t>
  </si>
  <si>
    <t>Treasury stock</t>
  </si>
  <si>
    <t>open market as follows:-</t>
  </si>
  <si>
    <t>Term loan    *</t>
  </si>
  <si>
    <t>consideration paid #</t>
  </si>
  <si>
    <t>#  Inclusive of commission, stamp duty and other charges</t>
  </si>
  <si>
    <t>YEAR ENDED 31/12/01 (AUDITED)</t>
  </si>
  <si>
    <t>January 2002</t>
  </si>
  <si>
    <t>February 2002</t>
  </si>
  <si>
    <t>March 2002</t>
  </si>
  <si>
    <t xml:space="preserve">There were no material events subsequent to the end of the period reported on that have not been reflected in the financial </t>
  </si>
  <si>
    <t>Long Term Payables</t>
  </si>
  <si>
    <t>Other investment</t>
  </si>
  <si>
    <t>the garments manufacturing division.</t>
  </si>
  <si>
    <t>-</t>
  </si>
  <si>
    <t>Investment in a Jointly Controlled Entity</t>
  </si>
  <si>
    <t>Revaluation Reserve</t>
  </si>
  <si>
    <t>(i)  Profit after income tax before</t>
  </si>
  <si>
    <t>Net profit from ordinary activities</t>
  </si>
  <si>
    <t>Net profit attributable to members</t>
  </si>
  <si>
    <t>UNAUDITED RESULTS OF THE GROUP FOR THE 2ND QUARTER ENDED 30 JUNE 2002</t>
  </si>
  <si>
    <t>the 2nd quarter ended 30 June 2002.</t>
  </si>
  <si>
    <t>30/06/02</t>
  </si>
  <si>
    <t>30/06/01</t>
  </si>
  <si>
    <t>QUARTER 30/06/02</t>
  </si>
  <si>
    <t xml:space="preserve">    companies and jointly controlled entity</t>
  </si>
  <si>
    <t xml:space="preserve">    associated companies and jointly controlled entity</t>
  </si>
  <si>
    <t>There were no exceptional items for the current quarter and financial year-to-date.</t>
  </si>
  <si>
    <t>There was no extraordinary item for the current quarter and financial year-to-date.</t>
  </si>
  <si>
    <t>The taxation charge for the financial year-to-date are as follows:</t>
  </si>
  <si>
    <t>To-date</t>
  </si>
  <si>
    <t>There was no purchase or disposal of quoted securities for the current quarter and financial year-to-date. There was</t>
  </si>
  <si>
    <t>no investment in quoted securities as at 30 June 2002.</t>
  </si>
  <si>
    <t>There were no changes in the composition of the Group for the current quarter and financial year-to-date.</t>
  </si>
  <si>
    <t>There were no issuance and repayment of debts and equity securities for the current financial year-to-date.</t>
  </si>
  <si>
    <t xml:space="preserve">During the current financial year-to-date, the Company bought back its issued shares from the </t>
  </si>
  <si>
    <t>* Converted at the respective exchange rates prevailing as at 30 June 2002.</t>
  </si>
  <si>
    <t>Segmental revenue, profit/(loss) before taxation for the six months ended 30 June 2002 and total assets</t>
  </si>
  <si>
    <t>employed as at 30 June 2002 were as follows :</t>
  </si>
  <si>
    <t>The Board of Directors does not recommend the payment of any dividend for the 2nd quarter ended 30 June 2002.</t>
  </si>
  <si>
    <t>Dividend receivable</t>
  </si>
  <si>
    <t xml:space="preserve">For the 6 months ended 30 June 2002, the Group's revenue of RM140.6 million was 8% lower than that of the previous  </t>
  </si>
  <si>
    <t>The Group recorded a profit before taxation and minority interest of RM6.7 million for the 6 months ended 30 June 2002</t>
  </si>
  <si>
    <t>compared to RM12.0 million for the corresponding period last year. This was mainly due to the lower contribution from</t>
  </si>
  <si>
    <t xml:space="preserve">The Group recorded a 5% increase in revenue from RM68.6 million in 1st quarter 2002 to RM72.0 million in 2nd quarter 2002. </t>
  </si>
  <si>
    <t xml:space="preserve">The Group recorded a profit before tax and minority interests of  RM4.4 million in 2nd quarter 2002 compared to RM2.3 million </t>
  </si>
  <si>
    <t>in 1st quarter 2002. This was mainly due to better contribution from the garment manufacturing division.</t>
  </si>
  <si>
    <t>The performance of the Group is expected to remain profitable for the financial year 2002  .</t>
  </si>
  <si>
    <t>land by the government.</t>
  </si>
  <si>
    <t>Company. None of the treasury shares were sold or cancelled during the financial year-to-date.</t>
  </si>
  <si>
    <t>The effective tax rate for the Group is higher than the statutory rate principally due to losses of certain subsidiaries which cannot</t>
  </si>
  <si>
    <t>be set off against profits made by other companies in the Group as no group relief are available.</t>
  </si>
  <si>
    <t>year. This was mainly due to the lower revenue recorded by the garment manufacturing division.</t>
  </si>
  <si>
    <t>Date : 20 August 2002</t>
  </si>
  <si>
    <t xml:space="preserve">Except as mentioned above, there were no other sale of unquoted investments and /or properties for the current quarter </t>
  </si>
  <si>
    <t>and financial year-to-date.</t>
  </si>
  <si>
    <t xml:space="preserve">Banker's acceptance/revolving credit   </t>
  </si>
  <si>
    <t>credit facilities granted to subsidiaries amounted to RM193.3 million (31 December 2001: RM186.7 million).</t>
  </si>
  <si>
    <t>Time loan    *</t>
  </si>
  <si>
    <t>Scheme of the Company is higher than the average market price of the shares.</t>
  </si>
  <si>
    <t xml:space="preserve">Remark: The diluted earnings per share (EPS) is not disclosed as the exercise price based on the assumed exercise of the Executives' Share Option </t>
  </si>
  <si>
    <t xml:space="preserve">For the current quarter, the Group recorded a gain of RM135,000 arising from the compulsory acquisition of part of a subsidiary's </t>
  </si>
  <si>
    <t>There was no corporate proposal announced which remained incomplete as at 14 August 2002.</t>
  </si>
  <si>
    <t xml:space="preserve">As at 14 August 2002, the total number of treasury shares were 713,000 or 0.2% of the total paid up share capital of the </t>
  </si>
  <si>
    <t>There was no pending material litigation as at 14 August 2002.</t>
  </si>
  <si>
    <t>As at 14 August 2002, a subsidiary of the Group had outstanding forward foreign exchange sales contracts amounting</t>
  </si>
  <si>
    <t xml:space="preserve"> to USD1.6 million with licensed financial institutions in Malaysia. The contracts bear maturity dates from 25 August 2002</t>
  </si>
  <si>
    <t xml:space="preserve"> to 25 January 2003 at rates of exchange ranging from RM3.7997 to RM3.8130 to USD1.000.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</si>
</sst>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#,##0.0_);\(#,##0.0\)"/>
    <numFmt numFmtId="173" formatCode="0.00_);\(0.00\)"/>
    <numFmt numFmtId="174" formatCode="#,##0.000_);\(#,##0.000\)"/>
    <numFmt numFmtId="175" formatCode="#,##0.0000_);\(#,##0.0000\)"/>
  </numFmts>
  <fonts count="8"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37" fontId="0" fillId="0" borderId="0" xfId="0" applyAlignment="1">
      <alignment/>
    </xf>
    <xf numFmtId="37" fontId="1" fillId="0" borderId="1" xfId="0" applyFont="1" applyFill="1" applyBorder="1" applyAlignment="1">
      <alignment/>
    </xf>
    <xf numFmtId="37" fontId="1" fillId="0" borderId="0" xfId="0" applyFont="1" applyFill="1" applyAlignment="1">
      <alignment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Continuous"/>
    </xf>
    <xf numFmtId="37" fontId="1" fillId="0" borderId="0" xfId="0" applyFont="1" applyFill="1" applyAlignment="1" applyProtection="1">
      <alignment horizontal="center"/>
      <protection/>
    </xf>
    <xf numFmtId="37" fontId="1" fillId="0" borderId="0" xfId="0" applyFont="1" applyFill="1" applyAlignment="1" applyProtection="1">
      <alignment/>
      <protection/>
    </xf>
    <xf numFmtId="37" fontId="1" fillId="0" borderId="2" xfId="0" applyFont="1" applyFill="1" applyBorder="1" applyAlignment="1" applyProtection="1">
      <alignment/>
      <protection/>
    </xf>
    <xf numFmtId="37" fontId="1" fillId="0" borderId="2" xfId="0" applyFont="1" applyFill="1" applyBorder="1" applyAlignment="1" applyProtection="1">
      <alignment horizontal="center"/>
      <protection/>
    </xf>
    <xf numFmtId="37" fontId="1" fillId="0" borderId="0" xfId="0" applyFont="1" applyFill="1" applyBorder="1" applyAlignment="1" applyProtection="1">
      <alignment/>
      <protection/>
    </xf>
    <xf numFmtId="41" fontId="1" fillId="0" borderId="0" xfId="0" applyNumberFormat="1" applyFont="1" applyFill="1" applyBorder="1" applyAlignment="1" applyProtection="1">
      <alignment horizontal="right"/>
      <protection/>
    </xf>
    <xf numFmtId="41" fontId="1" fillId="0" borderId="0" xfId="0" applyNumberFormat="1" applyFont="1" applyFill="1" applyAlignment="1" applyProtection="1">
      <alignment horizontal="right"/>
      <protection/>
    </xf>
    <xf numFmtId="41" fontId="1" fillId="0" borderId="0" xfId="0" applyNumberFormat="1" applyFont="1" applyFill="1" applyBorder="1" applyAlignment="1" applyProtection="1">
      <alignment/>
      <protection/>
    </xf>
    <xf numFmtId="41" fontId="1" fillId="0" borderId="0" xfId="0" applyNumberFormat="1" applyFont="1" applyFill="1" applyAlignment="1">
      <alignment/>
    </xf>
    <xf numFmtId="43" fontId="1" fillId="0" borderId="0" xfId="15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3" xfId="0" applyFont="1" applyFill="1" applyBorder="1" applyAlignment="1" applyProtection="1">
      <alignment horizontal="centerContinuous"/>
      <protection/>
    </xf>
    <xf numFmtId="37" fontId="1" fillId="0" borderId="4" xfId="0" applyFont="1" applyFill="1" applyBorder="1" applyAlignment="1">
      <alignment horizontal="centerContinuous"/>
    </xf>
    <xf numFmtId="37" fontId="1" fillId="0" borderId="5" xfId="0" applyFont="1" applyFill="1" applyBorder="1" applyAlignment="1" applyProtection="1">
      <alignment horizontal="center"/>
      <protection/>
    </xf>
    <xf numFmtId="37" fontId="1" fillId="0" borderId="0" xfId="0" applyFont="1" applyFill="1" applyBorder="1" applyAlignment="1" applyProtection="1">
      <alignment horizontal="center"/>
      <protection/>
    </xf>
    <xf numFmtId="37" fontId="1" fillId="0" borderId="5" xfId="0" applyFont="1" applyFill="1" applyBorder="1" applyAlignment="1">
      <alignment/>
    </xf>
    <xf numFmtId="37" fontId="1" fillId="0" borderId="6" xfId="0" applyFont="1" applyFill="1" applyBorder="1" applyAlignment="1" applyProtection="1">
      <alignment horizontal="center"/>
      <protection/>
    </xf>
    <xf numFmtId="170" fontId="1" fillId="0" borderId="0" xfId="15" applyNumberFormat="1" applyFont="1" applyFill="1" applyAlignment="1">
      <alignment/>
    </xf>
    <xf numFmtId="37" fontId="7" fillId="0" borderId="0" xfId="0" applyFont="1" applyFill="1" applyAlignment="1">
      <alignment horizontal="centerContinuous"/>
    </xf>
    <xf numFmtId="37" fontId="7" fillId="0" borderId="0" xfId="0" applyFont="1" applyFill="1" applyAlignment="1">
      <alignment/>
    </xf>
    <xf numFmtId="37" fontId="1" fillId="0" borderId="0" xfId="0" applyFont="1" applyFill="1" applyAlignment="1" quotePrefix="1">
      <alignment/>
    </xf>
    <xf numFmtId="37" fontId="5" fillId="0" borderId="0" xfId="0" applyFont="1" applyFill="1" applyAlignment="1" applyProtection="1">
      <alignment horizontal="left"/>
      <protection/>
    </xf>
    <xf numFmtId="37" fontId="1" fillId="0" borderId="7" xfId="0" applyFont="1" applyFill="1" applyBorder="1" applyAlignment="1" applyProtection="1">
      <alignment horizontal="centerContinuous"/>
      <protection/>
    </xf>
    <xf numFmtId="37" fontId="1" fillId="0" borderId="1" xfId="0" applyFont="1" applyFill="1" applyBorder="1" applyAlignment="1" applyProtection="1">
      <alignment horizontal="centerContinuous"/>
      <protection/>
    </xf>
    <xf numFmtId="37" fontId="1" fillId="0" borderId="8" xfId="0" applyFont="1" applyFill="1" applyBorder="1" applyAlignment="1" applyProtection="1">
      <alignment horizontal="centerContinuous"/>
      <protection/>
    </xf>
    <xf numFmtId="37" fontId="5" fillId="0" borderId="0" xfId="0" applyFont="1" applyFill="1" applyAlignment="1">
      <alignment horizontal="left"/>
    </xf>
    <xf numFmtId="37" fontId="5" fillId="0" borderId="0" xfId="0" applyFont="1" applyFill="1" applyAlignment="1">
      <alignment/>
    </xf>
    <xf numFmtId="37" fontId="1" fillId="0" borderId="7" xfId="0" applyFont="1" applyFill="1" applyBorder="1" applyAlignment="1">
      <alignment/>
    </xf>
    <xf numFmtId="37" fontId="1" fillId="0" borderId="8" xfId="0" applyFont="1" applyFill="1" applyBorder="1" applyAlignment="1">
      <alignment/>
    </xf>
    <xf numFmtId="37" fontId="1" fillId="0" borderId="9" xfId="0" applyFont="1" applyFill="1" applyBorder="1" applyAlignment="1">
      <alignment/>
    </xf>
    <xf numFmtId="37" fontId="1" fillId="0" borderId="0" xfId="0" applyFont="1" applyFill="1" applyBorder="1" applyAlignment="1">
      <alignment/>
    </xf>
    <xf numFmtId="43" fontId="1" fillId="0" borderId="10" xfId="15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9" fontId="1" fillId="0" borderId="0" xfId="0" applyNumberFormat="1" applyFont="1" applyFill="1" applyAlignment="1">
      <alignment/>
    </xf>
    <xf numFmtId="37" fontId="2" fillId="0" borderId="0" xfId="0" applyFont="1" applyFill="1" applyAlignment="1">
      <alignment horizontal="center"/>
    </xf>
    <xf numFmtId="37" fontId="3" fillId="0" borderId="0" xfId="0" applyFont="1" applyFill="1" applyAlignment="1">
      <alignment/>
    </xf>
    <xf numFmtId="37" fontId="1" fillId="0" borderId="0" xfId="0" applyFont="1" applyFill="1" applyAlignment="1">
      <alignment horizontal="left"/>
    </xf>
    <xf numFmtId="37" fontId="6" fillId="0" borderId="0" xfId="0" applyFont="1" applyFill="1" applyAlignment="1" applyProtection="1">
      <alignment horizontal="center"/>
      <protection/>
    </xf>
    <xf numFmtId="37" fontId="6" fillId="0" borderId="0" xfId="0" applyFont="1" applyFill="1" applyAlignment="1">
      <alignment/>
    </xf>
    <xf numFmtId="41" fontId="1" fillId="0" borderId="2" xfId="0" applyNumberFormat="1" applyFont="1" applyFill="1" applyBorder="1" applyAlignment="1" applyProtection="1">
      <alignment horizontal="right"/>
      <protection/>
    </xf>
    <xf numFmtId="41" fontId="1" fillId="0" borderId="11" xfId="0" applyNumberFormat="1" applyFont="1" applyFill="1" applyBorder="1" applyAlignment="1" applyProtection="1">
      <alignment horizontal="right"/>
      <protection/>
    </xf>
    <xf numFmtId="37" fontId="1" fillId="0" borderId="11" xfId="0" applyFont="1" applyFill="1" applyBorder="1" applyAlignment="1" applyProtection="1">
      <alignment/>
      <protection/>
    </xf>
    <xf numFmtId="43" fontId="1" fillId="0" borderId="2" xfId="15" applyNumberFormat="1" applyFont="1" applyFill="1" applyBorder="1" applyAlignment="1" applyProtection="1">
      <alignment/>
      <protection/>
    </xf>
    <xf numFmtId="170" fontId="1" fillId="0" borderId="0" xfId="15" applyNumberFormat="1" applyFont="1" applyFill="1" applyAlignment="1" applyProtection="1">
      <alignment/>
      <protection/>
    </xf>
    <xf numFmtId="170" fontId="1" fillId="0" borderId="12" xfId="15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/>
    </xf>
    <xf numFmtId="37" fontId="1" fillId="0" borderId="13" xfId="0" applyFont="1" applyFill="1" applyBorder="1" applyAlignment="1" applyProtection="1">
      <alignment/>
      <protection/>
    </xf>
    <xf numFmtId="37" fontId="1" fillId="0" borderId="12" xfId="0" applyFont="1" applyFill="1" applyBorder="1" applyAlignment="1" applyProtection="1">
      <alignment/>
      <protection/>
    </xf>
    <xf numFmtId="37" fontId="1" fillId="0" borderId="14" xfId="0" applyFont="1" applyFill="1" applyBorder="1" applyAlignment="1">
      <alignment horizontal="centerContinuous"/>
    </xf>
    <xf numFmtId="37" fontId="1" fillId="0" borderId="0" xfId="0" applyFont="1" applyFill="1" applyAlignment="1" applyProtection="1">
      <alignment horizontal="right"/>
      <protection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1" xfId="0" applyFont="1" applyFill="1" applyBorder="1" applyAlignment="1" applyProtection="1" quotePrefix="1">
      <alignment horizontal="centerContinuous"/>
      <protection/>
    </xf>
    <xf numFmtId="37" fontId="1" fillId="0" borderId="15" xfId="0" applyFont="1" applyFill="1" applyBorder="1" applyAlignment="1" applyProtection="1">
      <alignment horizontal="center"/>
      <protection/>
    </xf>
    <xf numFmtId="37" fontId="1" fillId="0" borderId="16" xfId="0" applyFont="1" applyFill="1" applyBorder="1" applyAlignment="1" applyProtection="1">
      <alignment horizontal="center"/>
      <protection/>
    </xf>
    <xf numFmtId="37" fontId="1" fillId="0" borderId="2" xfId="0" applyFont="1" applyFill="1" applyBorder="1" applyAlignment="1" applyProtection="1">
      <alignment horizontal="right"/>
      <protection/>
    </xf>
    <xf numFmtId="170" fontId="1" fillId="0" borderId="2" xfId="15" applyNumberFormat="1" applyFont="1" applyFill="1" applyBorder="1" applyAlignment="1" applyProtection="1">
      <alignment horizontal="center"/>
      <protection/>
    </xf>
    <xf numFmtId="37" fontId="1" fillId="0" borderId="0" xfId="0" applyFont="1" applyFill="1" applyAlignment="1">
      <alignment horizontal="right"/>
    </xf>
    <xf numFmtId="170" fontId="1" fillId="0" borderId="0" xfId="15" applyNumberFormat="1" applyFont="1" applyFill="1" applyAlignment="1" applyProtection="1">
      <alignment horizontal="center"/>
      <protection/>
    </xf>
    <xf numFmtId="170" fontId="1" fillId="0" borderId="0" xfId="15" applyNumberFormat="1" applyFont="1" applyFill="1" applyAlignment="1">
      <alignment horizontal="center"/>
    </xf>
    <xf numFmtId="170" fontId="1" fillId="0" borderId="17" xfId="15" applyNumberFormat="1" applyFont="1" applyFill="1" applyBorder="1" applyAlignment="1" applyProtection="1">
      <alignment horizontal="center"/>
      <protection/>
    </xf>
    <xf numFmtId="37" fontId="1" fillId="0" borderId="11" xfId="0" applyFont="1" applyFill="1" applyBorder="1" applyAlignment="1" applyProtection="1">
      <alignment horizontal="right"/>
      <protection/>
    </xf>
    <xf numFmtId="170" fontId="1" fillId="0" borderId="11" xfId="15" applyNumberFormat="1" applyFont="1" applyFill="1" applyBorder="1" applyAlignment="1" applyProtection="1">
      <alignment horizontal="center"/>
      <protection/>
    </xf>
    <xf numFmtId="41" fontId="1" fillId="0" borderId="0" xfId="0" applyNumberFormat="1" applyFont="1" applyFill="1" applyAlignment="1">
      <alignment horizontal="right"/>
    </xf>
    <xf numFmtId="41" fontId="1" fillId="0" borderId="17" xfId="0" applyNumberFormat="1" applyFont="1" applyFill="1" applyBorder="1" applyAlignment="1" applyProtection="1">
      <alignment horizontal="right"/>
      <protection/>
    </xf>
    <xf numFmtId="37" fontId="1" fillId="0" borderId="0" xfId="0" applyFont="1" applyFill="1" applyAlignment="1" quotePrefix="1">
      <alignment horizontal="right"/>
    </xf>
    <xf numFmtId="37" fontId="1" fillId="0" borderId="0" xfId="0" applyFont="1" applyFill="1" applyBorder="1" applyAlignment="1">
      <alignment horizontal="right"/>
    </xf>
    <xf numFmtId="37" fontId="1" fillId="0" borderId="0" xfId="0" applyFont="1" applyFill="1" applyBorder="1" applyAlignment="1" quotePrefix="1">
      <alignment horizontal="right"/>
    </xf>
    <xf numFmtId="37" fontId="1" fillId="0" borderId="18" xfId="0" applyFont="1" applyFill="1" applyBorder="1" applyAlignment="1">
      <alignment/>
    </xf>
    <xf numFmtId="37" fontId="1" fillId="0" borderId="0" xfId="0" applyFont="1" applyFill="1" applyAlignment="1" quotePrefix="1">
      <alignment horizontal="left"/>
    </xf>
    <xf numFmtId="37" fontId="6" fillId="0" borderId="0" xfId="0" applyFont="1" applyFill="1" applyAlignment="1">
      <alignment horizontal="left"/>
    </xf>
    <xf numFmtId="37" fontId="6" fillId="0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37" fontId="6" fillId="0" borderId="0" xfId="0" applyFont="1" applyFill="1" applyBorder="1" applyAlignment="1" applyProtection="1">
      <alignment horizontal="center"/>
      <protection/>
    </xf>
    <xf numFmtId="37" fontId="1" fillId="0" borderId="0" xfId="0" applyFont="1" applyFill="1" applyBorder="1" applyAlignment="1">
      <alignment horizontal="center"/>
    </xf>
    <xf numFmtId="37" fontId="1" fillId="0" borderId="18" xfId="0" applyFont="1" applyFill="1" applyBorder="1" applyAlignment="1">
      <alignment horizontal="right"/>
    </xf>
    <xf numFmtId="175" fontId="1" fillId="0" borderId="0" xfId="0" applyNumberFormat="1" applyFont="1" applyFill="1" applyAlignment="1">
      <alignment horizontal="right"/>
    </xf>
    <xf numFmtId="37" fontId="1" fillId="0" borderId="19" xfId="0" applyFont="1" applyFill="1" applyBorder="1" applyAlignment="1">
      <alignment horizontal="right"/>
    </xf>
    <xf numFmtId="175" fontId="1" fillId="0" borderId="0" xfId="0" applyNumberFormat="1" applyFont="1" applyFill="1" applyBorder="1" applyAlignment="1">
      <alignment horizontal="right"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19" xfId="0" applyFont="1" applyFill="1" applyBorder="1" applyAlignment="1">
      <alignment/>
    </xf>
    <xf numFmtId="37" fontId="1" fillId="0" borderId="0" xfId="0" applyFont="1" applyFill="1" applyAlignment="1" applyProtection="1">
      <alignment/>
      <protection/>
    </xf>
    <xf numFmtId="37" fontId="5" fillId="0" borderId="0" xfId="0" applyFont="1" applyFill="1" applyAlignment="1" applyProtection="1" quotePrefix="1">
      <alignment horizontal="left"/>
      <protection/>
    </xf>
    <xf numFmtId="41" fontId="1" fillId="0" borderId="1" xfId="0" applyNumberFormat="1" applyFont="1" applyFill="1" applyBorder="1" applyAlignment="1">
      <alignment/>
    </xf>
    <xf numFmtId="170" fontId="1" fillId="0" borderId="1" xfId="15" applyNumberFormat="1" applyFont="1" applyFill="1" applyBorder="1" applyAlignment="1" applyProtection="1">
      <alignment horizontal="center"/>
      <protection/>
    </xf>
    <xf numFmtId="37" fontId="1" fillId="0" borderId="20" xfId="0" applyFont="1" applyFill="1" applyBorder="1" applyAlignment="1">
      <alignment/>
    </xf>
    <xf numFmtId="170" fontId="1" fillId="0" borderId="1" xfId="15" applyNumberFormat="1" applyFont="1" applyFill="1" applyBorder="1" applyAlignment="1">
      <alignment/>
    </xf>
    <xf numFmtId="43" fontId="1" fillId="0" borderId="1" xfId="15" applyFont="1" applyFill="1" applyBorder="1" applyAlignment="1">
      <alignment/>
    </xf>
    <xf numFmtId="170" fontId="1" fillId="0" borderId="0" xfId="15" applyNumberFormat="1" applyFont="1" applyFill="1" applyBorder="1" applyAlignment="1" applyProtection="1">
      <alignment/>
      <protection/>
    </xf>
    <xf numFmtId="37" fontId="1" fillId="0" borderId="0" xfId="0" applyFont="1" applyFill="1" applyAlignment="1">
      <alignment horizontal="center"/>
    </xf>
    <xf numFmtId="37" fontId="2" fillId="0" borderId="0" xfId="0" applyFont="1" applyFill="1" applyAlignment="1">
      <alignment horizontal="center"/>
    </xf>
    <xf numFmtId="39" fontId="1" fillId="0" borderId="18" xfId="0" applyNumberFormat="1" applyFont="1" applyFill="1" applyBorder="1" applyAlignment="1">
      <alignment horizontal="center"/>
    </xf>
    <xf numFmtId="37" fontId="1" fillId="0" borderId="21" xfId="0" applyFont="1" applyFill="1" applyBorder="1" applyAlignment="1" applyProtection="1">
      <alignment horizontal="center"/>
      <protection/>
    </xf>
    <xf numFmtId="37" fontId="1" fillId="0" borderId="22" xfId="0" applyFont="1" applyFill="1" applyBorder="1" applyAlignment="1" applyProtection="1">
      <alignment horizontal="center"/>
      <protection/>
    </xf>
    <xf numFmtId="37" fontId="1" fillId="0" borderId="23" xfId="0" applyFont="1" applyFill="1" applyBorder="1" applyAlignment="1" applyProtection="1">
      <alignment horizontal="center"/>
      <protection/>
    </xf>
    <xf numFmtId="37" fontId="1" fillId="0" borderId="24" xfId="0" applyFont="1" applyFill="1" applyBorder="1" applyAlignment="1" applyProtection="1">
      <alignment horizontal="center"/>
      <protection/>
    </xf>
    <xf numFmtId="37" fontId="4" fillId="0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M1406"/>
  <sheetViews>
    <sheetView zoomScale="90" zoomScaleNormal="90" zoomScaleSheetLayoutView="75" workbookViewId="0" topLeftCell="A1">
      <selection activeCell="A7" sqref="A7"/>
    </sheetView>
  </sheetViews>
  <sheetFormatPr defaultColWidth="9.7109375" defaultRowHeight="12.75"/>
  <cols>
    <col min="1" max="1" width="4.7109375" style="2" customWidth="1"/>
    <col min="2" max="2" width="14.140625" style="2" customWidth="1"/>
    <col min="3" max="3" width="10.7109375" style="2" customWidth="1"/>
    <col min="4" max="4" width="11.8515625" style="2" customWidth="1"/>
    <col min="5" max="5" width="17.140625" style="2" customWidth="1"/>
    <col min="6" max="6" width="15.140625" style="2" customWidth="1"/>
    <col min="7" max="7" width="5.140625" style="2" customWidth="1"/>
    <col min="8" max="8" width="15.28125" style="2" customWidth="1"/>
    <col min="9" max="9" width="4.8515625" style="2" customWidth="1"/>
    <col min="10" max="10" width="14.28125" style="2" customWidth="1"/>
    <col min="11" max="11" width="13.57421875" style="2" customWidth="1"/>
    <col min="12" max="12" width="10.140625" style="2" customWidth="1"/>
    <col min="13" max="16384" width="9.7109375" style="2" customWidth="1"/>
  </cols>
  <sheetData>
    <row r="3" spans="1:13" ht="12" customHeight="1">
      <c r="A3" s="95" t="s">
        <v>79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40"/>
      <c r="M3" s="40"/>
    </row>
    <row r="4" spans="1:13" ht="12" customHeight="1">
      <c r="A4" s="94" t="s">
        <v>80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4"/>
      <c r="M4" s="4"/>
    </row>
    <row r="5" spans="1:13" ht="12" customHeight="1">
      <c r="A5" s="94" t="s">
        <v>81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4"/>
      <c r="M5" s="4"/>
    </row>
    <row r="6" spans="1:10" ht="12" customHeight="1">
      <c r="A6" s="16"/>
      <c r="J6" s="41"/>
    </row>
    <row r="7" ht="12.75">
      <c r="A7" s="16" t="s">
        <v>42</v>
      </c>
    </row>
    <row r="8" spans="1:10" ht="12" customHeight="1">
      <c r="A8" s="5"/>
      <c r="B8" s="5"/>
      <c r="C8" s="5"/>
      <c r="D8" s="5"/>
      <c r="E8" s="5"/>
      <c r="H8" s="28" t="s">
        <v>43</v>
      </c>
      <c r="J8" s="28" t="s">
        <v>43</v>
      </c>
    </row>
    <row r="9" spans="1:10" ht="12" customHeight="1">
      <c r="A9" s="5"/>
      <c r="B9" s="5"/>
      <c r="C9" s="5"/>
      <c r="D9" s="5"/>
      <c r="E9" s="5"/>
      <c r="H9" s="29" t="s">
        <v>44</v>
      </c>
      <c r="J9" s="29" t="s">
        <v>5</v>
      </c>
    </row>
    <row r="10" spans="1:10" ht="12.75">
      <c r="A10" s="5"/>
      <c r="B10" s="5"/>
      <c r="C10" s="5"/>
      <c r="D10" s="5"/>
      <c r="E10" s="5"/>
      <c r="H10" s="29" t="s">
        <v>4</v>
      </c>
      <c r="J10" s="29" t="s">
        <v>45</v>
      </c>
    </row>
    <row r="11" spans="1:10" ht="12.75">
      <c r="A11" s="5"/>
      <c r="B11" s="5"/>
      <c r="C11" s="5"/>
      <c r="D11" s="5"/>
      <c r="E11" s="5"/>
      <c r="H11" s="29" t="s">
        <v>7</v>
      </c>
      <c r="J11" s="29" t="s">
        <v>46</v>
      </c>
    </row>
    <row r="12" spans="1:10" ht="12.75">
      <c r="A12" s="5"/>
      <c r="B12" s="5"/>
      <c r="C12" s="5"/>
      <c r="D12" s="5"/>
      <c r="E12" s="5"/>
      <c r="H12" s="29" t="s">
        <v>205</v>
      </c>
      <c r="J12" s="29" t="s">
        <v>181</v>
      </c>
    </row>
    <row r="13" spans="1:10" ht="12.75">
      <c r="A13" s="5"/>
      <c r="B13" s="5"/>
      <c r="C13" s="5"/>
      <c r="D13" s="5"/>
      <c r="E13" s="5"/>
      <c r="H13" s="29"/>
      <c r="J13" s="57" t="s">
        <v>76</v>
      </c>
    </row>
    <row r="14" spans="1:10" ht="12.75">
      <c r="A14" s="5"/>
      <c r="B14" s="5"/>
      <c r="C14" s="5"/>
      <c r="D14" s="5"/>
      <c r="E14" s="5"/>
      <c r="H14" s="30" t="s">
        <v>12</v>
      </c>
      <c r="J14" s="30" t="s">
        <v>12</v>
      </c>
    </row>
    <row r="15" spans="1:5" ht="12" customHeight="1">
      <c r="A15" s="5"/>
      <c r="B15" s="5"/>
      <c r="C15" s="5"/>
      <c r="D15" s="5"/>
      <c r="E15" s="5"/>
    </row>
    <row r="16" spans="1:5" ht="12" customHeight="1">
      <c r="A16" s="5"/>
      <c r="B16" s="42" t="s">
        <v>183</v>
      </c>
      <c r="C16" s="5"/>
      <c r="D16" s="5"/>
      <c r="E16" s="5"/>
    </row>
    <row r="17" spans="1:5" ht="12" customHeight="1">
      <c r="A17" s="5"/>
      <c r="B17" s="5"/>
      <c r="C17" s="5"/>
      <c r="D17" s="5"/>
      <c r="E17" s="5"/>
    </row>
    <row r="18" spans="2:11" ht="12.75" customHeight="1">
      <c r="B18" s="3" t="s">
        <v>149</v>
      </c>
      <c r="C18" s="5"/>
      <c r="D18" s="5"/>
      <c r="E18" s="5"/>
      <c r="H18" s="2">
        <v>71896</v>
      </c>
      <c r="J18" s="2">
        <v>72231</v>
      </c>
      <c r="K18" s="5"/>
    </row>
    <row r="19" spans="2:11" ht="12.75" customHeight="1">
      <c r="B19" s="42" t="s">
        <v>82</v>
      </c>
      <c r="C19" s="5"/>
      <c r="D19" s="5"/>
      <c r="E19" s="5"/>
      <c r="H19" s="2">
        <v>57052</v>
      </c>
      <c r="J19" s="2">
        <v>57059</v>
      </c>
      <c r="K19" s="5"/>
    </row>
    <row r="20" spans="2:11" ht="12.75" customHeight="1">
      <c r="B20" s="3" t="s">
        <v>66</v>
      </c>
      <c r="C20" s="32"/>
      <c r="H20" s="2">
        <v>281985</v>
      </c>
      <c r="J20" s="2">
        <v>277913</v>
      </c>
      <c r="K20" s="5"/>
    </row>
    <row r="21" spans="2:11" ht="12.75">
      <c r="B21" s="3" t="s">
        <v>117</v>
      </c>
      <c r="C21" s="5"/>
      <c r="D21" s="5"/>
      <c r="E21" s="5"/>
      <c r="H21" s="2">
        <v>3988</v>
      </c>
      <c r="J21" s="2">
        <v>5812</v>
      </c>
      <c r="K21" s="5"/>
    </row>
    <row r="22" spans="2:11" ht="12.75">
      <c r="B22" s="3" t="s">
        <v>198</v>
      </c>
      <c r="C22" s="5"/>
      <c r="D22" s="5"/>
      <c r="E22" s="5"/>
      <c r="H22" s="2">
        <v>8878</v>
      </c>
      <c r="J22" s="2">
        <v>9107</v>
      </c>
      <c r="K22" s="5"/>
    </row>
    <row r="23" spans="2:11" ht="12.75">
      <c r="B23" s="3" t="s">
        <v>195</v>
      </c>
      <c r="C23" s="5"/>
      <c r="D23" s="5"/>
      <c r="E23" s="5"/>
      <c r="H23" s="2">
        <v>1</v>
      </c>
      <c r="J23" s="2">
        <v>1</v>
      </c>
      <c r="K23" s="5"/>
    </row>
    <row r="24" spans="2:11" ht="12.75">
      <c r="B24" s="3" t="s">
        <v>182</v>
      </c>
      <c r="C24" s="5"/>
      <c r="D24" s="5"/>
      <c r="E24" s="5"/>
      <c r="H24" s="2">
        <v>45856</v>
      </c>
      <c r="J24" s="2">
        <v>45864</v>
      </c>
      <c r="K24" s="5"/>
    </row>
    <row r="25" spans="2:11" ht="12.75">
      <c r="B25" s="3"/>
      <c r="C25" s="31"/>
      <c r="D25" s="5"/>
      <c r="E25" s="5"/>
      <c r="H25" s="85">
        <f>SUM(H18:H24)</f>
        <v>469656</v>
      </c>
      <c r="J25" s="85">
        <f>SUM(J18:J24)</f>
        <v>467987</v>
      </c>
      <c r="K25" s="5"/>
    </row>
    <row r="26" ht="12" customHeight="1"/>
    <row r="27" ht="12" customHeight="1">
      <c r="B27" s="3"/>
    </row>
    <row r="28" spans="2:10" ht="12" customHeight="1">
      <c r="B28" s="3" t="s">
        <v>48</v>
      </c>
      <c r="H28" s="36"/>
      <c r="I28" s="36"/>
      <c r="J28" s="36"/>
    </row>
    <row r="29" spans="2:10" ht="12" customHeight="1">
      <c r="B29" s="3"/>
      <c r="H29" s="33"/>
      <c r="I29" s="36"/>
      <c r="J29" s="33"/>
    </row>
    <row r="30" spans="2:10" ht="12" customHeight="1">
      <c r="B30" s="2" t="s">
        <v>49</v>
      </c>
      <c r="C30" s="32"/>
      <c r="H30" s="1">
        <v>160010</v>
      </c>
      <c r="I30" s="36"/>
      <c r="J30" s="1">
        <v>162078</v>
      </c>
    </row>
    <row r="31" spans="2:10" ht="12" customHeight="1">
      <c r="B31" s="3" t="s">
        <v>150</v>
      </c>
      <c r="C31" s="27"/>
      <c r="H31" s="1">
        <v>77005</v>
      </c>
      <c r="I31" s="36"/>
      <c r="J31" s="1">
        <v>77918</v>
      </c>
    </row>
    <row r="32" spans="2:10" ht="12" customHeight="1">
      <c r="B32" s="3" t="s">
        <v>151</v>
      </c>
      <c r="C32" s="27"/>
      <c r="H32" s="1">
        <v>23264</v>
      </c>
      <c r="I32" s="36"/>
      <c r="J32" s="1">
        <v>39673</v>
      </c>
    </row>
    <row r="33" spans="2:10" ht="12" customHeight="1">
      <c r="B33" s="3" t="s">
        <v>118</v>
      </c>
      <c r="C33" s="27"/>
      <c r="H33" s="1">
        <v>895</v>
      </c>
      <c r="I33" s="36"/>
      <c r="J33" s="1">
        <v>186</v>
      </c>
    </row>
    <row r="34" spans="2:10" ht="12" customHeight="1">
      <c r="B34" s="3" t="s">
        <v>152</v>
      </c>
      <c r="C34" s="27"/>
      <c r="H34" s="88">
        <v>9597</v>
      </c>
      <c r="I34" s="36"/>
      <c r="J34" s="1">
        <v>6600</v>
      </c>
    </row>
    <row r="35" spans="2:10" ht="12" customHeight="1">
      <c r="B35" s="3" t="s">
        <v>223</v>
      </c>
      <c r="C35" s="27"/>
      <c r="H35" s="88">
        <v>2021</v>
      </c>
      <c r="I35" s="36"/>
      <c r="J35" s="92">
        <v>0</v>
      </c>
    </row>
    <row r="36" spans="2:10" ht="12" customHeight="1">
      <c r="B36" s="3" t="s">
        <v>119</v>
      </c>
      <c r="C36" s="27"/>
      <c r="H36" s="1">
        <v>7920</v>
      </c>
      <c r="I36" s="36"/>
      <c r="J36" s="1">
        <v>19040</v>
      </c>
    </row>
    <row r="37" spans="2:10" ht="12.75">
      <c r="B37" s="3" t="s">
        <v>50</v>
      </c>
      <c r="C37" s="27"/>
      <c r="H37" s="34">
        <v>8285</v>
      </c>
      <c r="I37" s="36"/>
      <c r="J37" s="34">
        <v>3789</v>
      </c>
    </row>
    <row r="38" spans="8:10" ht="12" customHeight="1">
      <c r="H38" s="34">
        <f>SUM(H28:H37)</f>
        <v>288997</v>
      </c>
      <c r="I38" s="36"/>
      <c r="J38" s="34">
        <f>SUM(J28:J37)</f>
        <v>309284</v>
      </c>
    </row>
    <row r="39" spans="2:10" ht="12" customHeight="1">
      <c r="B39" s="3" t="s">
        <v>51</v>
      </c>
      <c r="H39" s="1"/>
      <c r="I39" s="36"/>
      <c r="J39" s="1"/>
    </row>
    <row r="40" spans="2:10" ht="12" customHeight="1">
      <c r="B40" s="3"/>
      <c r="H40" s="1"/>
      <c r="I40" s="36"/>
      <c r="J40" s="1"/>
    </row>
    <row r="41" spans="2:10" ht="12" customHeight="1">
      <c r="B41" s="3" t="s">
        <v>153</v>
      </c>
      <c r="C41" s="27"/>
      <c r="H41" s="1">
        <v>13792</v>
      </c>
      <c r="I41" s="36"/>
      <c r="J41" s="1">
        <v>23054</v>
      </c>
    </row>
    <row r="42" spans="2:10" ht="12" customHeight="1">
      <c r="B42" s="3" t="s">
        <v>120</v>
      </c>
      <c r="C42" s="27"/>
      <c r="H42" s="1">
        <v>4649</v>
      </c>
      <c r="I42" s="36"/>
      <c r="J42" s="1">
        <v>5635</v>
      </c>
    </row>
    <row r="43" spans="2:10" ht="12" customHeight="1">
      <c r="B43" s="3" t="s">
        <v>154</v>
      </c>
      <c r="C43" s="27"/>
      <c r="H43" s="89">
        <v>20665</v>
      </c>
      <c r="I43" s="36"/>
      <c r="J43" s="1">
        <v>23218</v>
      </c>
    </row>
    <row r="44" spans="2:10" ht="12" customHeight="1">
      <c r="B44" s="3" t="s">
        <v>52</v>
      </c>
      <c r="C44" s="27"/>
      <c r="H44" s="1">
        <f>+J137</f>
        <v>84008</v>
      </c>
      <c r="I44" s="36"/>
      <c r="J44" s="1">
        <v>70893</v>
      </c>
    </row>
    <row r="45" spans="2:10" ht="12" customHeight="1">
      <c r="B45" s="3" t="s">
        <v>83</v>
      </c>
      <c r="C45" s="27"/>
      <c r="H45" s="1">
        <v>161</v>
      </c>
      <c r="I45" s="36"/>
      <c r="J45" s="1">
        <v>5680</v>
      </c>
    </row>
    <row r="46" spans="2:10" ht="12" customHeight="1">
      <c r="B46" s="3" t="s">
        <v>53</v>
      </c>
      <c r="C46" s="27"/>
      <c r="H46" s="91">
        <v>0</v>
      </c>
      <c r="I46" s="36"/>
      <c r="J46" s="1">
        <v>11312</v>
      </c>
    </row>
    <row r="47" spans="3:10" ht="12" customHeight="1">
      <c r="C47" s="3"/>
      <c r="H47" s="90">
        <f>SUM(H41:H46)</f>
        <v>123275</v>
      </c>
      <c r="I47" s="36"/>
      <c r="J47" s="90">
        <f>SUM(J41:J46)</f>
        <v>139792</v>
      </c>
    </row>
    <row r="48" ht="12" customHeight="1"/>
    <row r="49" spans="2:10" ht="12" customHeight="1">
      <c r="B49" s="3" t="s">
        <v>54</v>
      </c>
      <c r="H49" s="2">
        <f>+H38-H47</f>
        <v>165722</v>
      </c>
      <c r="J49" s="2">
        <f>+J38-J47</f>
        <v>169492</v>
      </c>
    </row>
    <row r="50" spans="8:10" ht="13.5" customHeight="1" thickBot="1">
      <c r="H50" s="35">
        <f>+H49+H25</f>
        <v>635378</v>
      </c>
      <c r="J50" s="35">
        <f>+J49+J25</f>
        <v>637479</v>
      </c>
    </row>
    <row r="51" spans="8:10" ht="13.5" customHeight="1">
      <c r="H51" s="36"/>
      <c r="J51" s="36"/>
    </row>
    <row r="52" spans="2:10" ht="13.5" customHeight="1">
      <c r="B52" s="2" t="s">
        <v>122</v>
      </c>
      <c r="H52" s="36"/>
      <c r="J52" s="36"/>
    </row>
    <row r="53" ht="12" customHeight="1"/>
    <row r="54" ht="12" customHeight="1">
      <c r="B54" s="2" t="s">
        <v>123</v>
      </c>
    </row>
    <row r="55" spans="2:10" ht="12.75">
      <c r="B55" s="3" t="s">
        <v>124</v>
      </c>
      <c r="H55" s="33">
        <v>314667</v>
      </c>
      <c r="I55" s="36"/>
      <c r="J55" s="33">
        <v>314667</v>
      </c>
    </row>
    <row r="56" spans="2:10" ht="12.75">
      <c r="B56" s="3" t="s">
        <v>125</v>
      </c>
      <c r="H56" s="1"/>
      <c r="I56" s="36"/>
      <c r="J56" s="1"/>
    </row>
    <row r="57" spans="3:10" ht="12.75">
      <c r="C57" s="27" t="s">
        <v>55</v>
      </c>
      <c r="H57" s="1">
        <v>116320</v>
      </c>
      <c r="I57" s="36"/>
      <c r="J57" s="1">
        <v>116320</v>
      </c>
    </row>
    <row r="58" spans="3:10" ht="12.75">
      <c r="C58" s="27" t="s">
        <v>84</v>
      </c>
      <c r="H58" s="1">
        <v>2447</v>
      </c>
      <c r="I58" s="36"/>
      <c r="J58" s="1">
        <v>2267</v>
      </c>
    </row>
    <row r="59" spans="3:10" ht="12.75">
      <c r="C59" s="32" t="s">
        <v>199</v>
      </c>
      <c r="H59" s="1">
        <v>89288</v>
      </c>
      <c r="I59" s="36"/>
      <c r="J59" s="1">
        <v>89288</v>
      </c>
    </row>
    <row r="60" spans="3:10" ht="12.75">
      <c r="C60" s="27" t="s">
        <v>73</v>
      </c>
      <c r="H60" s="34">
        <v>75848</v>
      </c>
      <c r="I60" s="36"/>
      <c r="J60" s="34">
        <v>73730</v>
      </c>
    </row>
    <row r="61" spans="3:10" ht="12.75">
      <c r="C61" s="27"/>
      <c r="H61" s="1">
        <f>SUM(H55:H60)</f>
        <v>598570</v>
      </c>
      <c r="I61" s="36"/>
      <c r="J61" s="1">
        <f>SUM(J55:J60)</f>
        <v>596272</v>
      </c>
    </row>
    <row r="62" spans="3:10" ht="12.75">
      <c r="C62" s="27" t="s">
        <v>184</v>
      </c>
      <c r="H62" s="34">
        <v>-522</v>
      </c>
      <c r="J62" s="34">
        <v>-304</v>
      </c>
    </row>
    <row r="63" spans="3:10" ht="15.75" customHeight="1">
      <c r="C63" s="27"/>
      <c r="H63" s="36">
        <f>SUM(H61:H62)</f>
        <v>598048</v>
      </c>
      <c r="I63" s="36"/>
      <c r="J63" s="36">
        <f>SUM(J61:J62)</f>
        <v>595968</v>
      </c>
    </row>
    <row r="64" spans="2:10" ht="12.75">
      <c r="B64" s="3" t="s">
        <v>56</v>
      </c>
      <c r="C64" s="3"/>
      <c r="H64" s="2">
        <v>4301</v>
      </c>
      <c r="J64" s="2">
        <v>4705</v>
      </c>
    </row>
    <row r="65" spans="2:10" ht="12.75">
      <c r="B65" s="3" t="s">
        <v>194</v>
      </c>
      <c r="C65" s="3"/>
      <c r="H65" s="2">
        <v>3759</v>
      </c>
      <c r="J65" s="2">
        <v>4402</v>
      </c>
    </row>
    <row r="66" spans="2:10" ht="12.75">
      <c r="B66" s="3" t="s">
        <v>85</v>
      </c>
      <c r="H66" s="2">
        <f>+J146</f>
        <v>28320</v>
      </c>
      <c r="J66" s="2">
        <v>31445</v>
      </c>
    </row>
    <row r="67" spans="2:10" ht="12" customHeight="1">
      <c r="B67" s="3" t="s">
        <v>67</v>
      </c>
      <c r="H67" s="2">
        <v>950</v>
      </c>
      <c r="J67" s="2">
        <v>959</v>
      </c>
    </row>
    <row r="68" spans="2:10" ht="13.5" customHeight="1" thickBot="1">
      <c r="B68" s="3"/>
      <c r="H68" s="35">
        <f>SUM(H63:H67)</f>
        <v>635378</v>
      </c>
      <c r="J68" s="35">
        <f>SUM(J63:J67)</f>
        <v>637479</v>
      </c>
    </row>
    <row r="69" spans="2:10" ht="13.5" customHeight="1">
      <c r="B69" s="3"/>
      <c r="H69" s="36"/>
      <c r="J69" s="36"/>
    </row>
    <row r="70" spans="2:10" ht="13.5" customHeight="1" thickBot="1">
      <c r="B70" s="3" t="s">
        <v>78</v>
      </c>
      <c r="H70" s="37">
        <v>1.9</v>
      </c>
      <c r="J70" s="37">
        <v>1.89</v>
      </c>
    </row>
    <row r="71" spans="2:10" ht="13.5" customHeight="1">
      <c r="B71" s="3"/>
      <c r="H71" s="38"/>
      <c r="J71" s="38"/>
    </row>
    <row r="72" spans="1:13" ht="12" customHeight="1">
      <c r="A72" s="95" t="s">
        <v>79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40"/>
      <c r="M72" s="40"/>
    </row>
    <row r="73" spans="1:13" ht="12" customHeight="1">
      <c r="A73" s="94" t="s">
        <v>80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4"/>
      <c r="M73" s="4"/>
    </row>
    <row r="74" spans="1:13" ht="12" customHeight="1">
      <c r="A74" s="94" t="s">
        <v>81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4"/>
      <c r="M74" s="4"/>
    </row>
    <row r="75" ht="12.75">
      <c r="A75" s="16" t="s">
        <v>57</v>
      </c>
    </row>
    <row r="77" spans="1:11" ht="12.75">
      <c r="A77" s="3" t="s">
        <v>13</v>
      </c>
      <c r="B77" s="3" t="s">
        <v>126</v>
      </c>
      <c r="C77" s="5"/>
      <c r="D77" s="5"/>
      <c r="E77" s="5"/>
      <c r="F77" s="5"/>
      <c r="G77" s="5"/>
      <c r="H77" s="5"/>
      <c r="I77" s="5"/>
      <c r="J77" s="5"/>
      <c r="K77" s="5"/>
    </row>
    <row r="78" spans="2:11" ht="12.75">
      <c r="B78" s="3" t="s">
        <v>144</v>
      </c>
      <c r="C78" s="5"/>
      <c r="D78" s="5"/>
      <c r="E78" s="5"/>
      <c r="F78" s="5"/>
      <c r="G78" s="5"/>
      <c r="H78" s="5"/>
      <c r="I78" s="5"/>
      <c r="J78" s="5"/>
      <c r="K78" s="5"/>
    </row>
    <row r="79" spans="2:11" ht="12.75"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2" ht="12" customHeight="1">
      <c r="A80" s="3" t="s">
        <v>18</v>
      </c>
      <c r="B80" s="3" t="s">
        <v>210</v>
      </c>
    </row>
    <row r="81" spans="1:2" ht="12" customHeight="1">
      <c r="A81" s="3"/>
      <c r="B81" s="3"/>
    </row>
    <row r="82" spans="1:2" ht="12" customHeight="1">
      <c r="A82" s="3" t="s">
        <v>34</v>
      </c>
      <c r="B82" s="3" t="s">
        <v>211</v>
      </c>
    </row>
    <row r="83" ht="12" customHeight="1"/>
    <row r="84" spans="1:2" ht="12" customHeight="1">
      <c r="A84" s="3" t="s">
        <v>47</v>
      </c>
      <c r="B84" s="3" t="s">
        <v>212</v>
      </c>
    </row>
    <row r="85" spans="8:10" ht="12.75">
      <c r="H85" s="84" t="s">
        <v>106</v>
      </c>
      <c r="I85" s="36"/>
      <c r="J85" s="84" t="s">
        <v>107</v>
      </c>
    </row>
    <row r="86" spans="8:10" ht="12.75">
      <c r="H86" s="84" t="s">
        <v>108</v>
      </c>
      <c r="I86" s="36"/>
      <c r="J86" s="84" t="s">
        <v>155</v>
      </c>
    </row>
    <row r="87" spans="8:10" ht="12.75">
      <c r="H87" s="84"/>
      <c r="I87" s="36"/>
      <c r="J87" s="84" t="s">
        <v>213</v>
      </c>
    </row>
    <row r="88" spans="8:10" ht="12.75">
      <c r="H88" s="70" t="s">
        <v>205</v>
      </c>
      <c r="J88" s="70" t="s">
        <v>205</v>
      </c>
    </row>
    <row r="89" spans="8:10" ht="12.75">
      <c r="H89" s="55" t="s">
        <v>12</v>
      </c>
      <c r="J89" s="55" t="s">
        <v>12</v>
      </c>
    </row>
    <row r="90" spans="2:10" ht="12.75">
      <c r="B90" s="3" t="s">
        <v>145</v>
      </c>
      <c r="H90" s="49">
        <f>+J90-666</f>
        <v>1851</v>
      </c>
      <c r="I90" s="23"/>
      <c r="J90" s="49">
        <v>2517</v>
      </c>
    </row>
    <row r="91" spans="2:10" ht="12.75">
      <c r="B91" s="3" t="s">
        <v>68</v>
      </c>
      <c r="H91" s="49">
        <f>+J91</f>
        <v>0</v>
      </c>
      <c r="I91" s="23"/>
      <c r="J91" s="49">
        <v>0</v>
      </c>
    </row>
    <row r="92" spans="2:10" ht="12.75">
      <c r="B92" s="3" t="s">
        <v>109</v>
      </c>
      <c r="H92" s="49">
        <f>+J92</f>
        <v>-41</v>
      </c>
      <c r="I92" s="23"/>
      <c r="J92" s="49">
        <v>-41</v>
      </c>
    </row>
    <row r="93" spans="2:10" ht="12.75">
      <c r="B93" s="3" t="s">
        <v>58</v>
      </c>
      <c r="H93" s="49">
        <f>+J93</f>
        <v>1</v>
      </c>
      <c r="I93" s="23"/>
      <c r="J93" s="49">
        <v>1</v>
      </c>
    </row>
    <row r="94" spans="8:10" ht="13.5" thickBot="1">
      <c r="H94" s="50">
        <f>SUM(H90:H93)</f>
        <v>1811</v>
      </c>
      <c r="I94" s="23"/>
      <c r="J94" s="50">
        <f>SUM(J90:J93)</f>
        <v>2477</v>
      </c>
    </row>
    <row r="95" spans="8:10" ht="12.75">
      <c r="H95" s="93"/>
      <c r="I95" s="23"/>
      <c r="J95" s="93"/>
    </row>
    <row r="96" spans="2:10" ht="12.75">
      <c r="B96" s="2" t="s">
        <v>233</v>
      </c>
      <c r="H96" s="93"/>
      <c r="I96" s="23"/>
      <c r="J96" s="93"/>
    </row>
    <row r="97" spans="2:10" ht="12.75">
      <c r="B97" s="2" t="s">
        <v>234</v>
      </c>
      <c r="H97" s="93"/>
      <c r="I97" s="23"/>
      <c r="J97" s="93"/>
    </row>
    <row r="98" ht="12" customHeight="1"/>
    <row r="99" spans="1:11" ht="12.75">
      <c r="A99" s="3">
        <v>5</v>
      </c>
      <c r="B99" s="86" t="s">
        <v>244</v>
      </c>
      <c r="C99" s="5"/>
      <c r="D99" s="5"/>
      <c r="E99" s="5"/>
      <c r="F99" s="5"/>
      <c r="G99" s="5"/>
      <c r="H99" s="5"/>
      <c r="I99" s="5"/>
      <c r="J99" s="42"/>
      <c r="K99" s="5"/>
    </row>
    <row r="100" spans="1:11" ht="12.75">
      <c r="A100" s="3"/>
      <c r="B100" s="86" t="s">
        <v>231</v>
      </c>
      <c r="C100" s="5"/>
      <c r="D100" s="5"/>
      <c r="E100" s="5"/>
      <c r="F100" s="5"/>
      <c r="G100" s="5"/>
      <c r="H100" s="5"/>
      <c r="I100" s="5"/>
      <c r="J100" s="42"/>
      <c r="K100" s="5"/>
    </row>
    <row r="101" spans="1:11" ht="12.75">
      <c r="A101" s="3"/>
      <c r="B101" s="86"/>
      <c r="C101" s="5"/>
      <c r="D101" s="5"/>
      <c r="E101" s="5"/>
      <c r="F101" s="5"/>
      <c r="G101" s="5"/>
      <c r="H101" s="5"/>
      <c r="I101" s="5"/>
      <c r="J101" s="42"/>
      <c r="K101" s="5"/>
    </row>
    <row r="102" spans="1:11" ht="12.75">
      <c r="A102" s="3"/>
      <c r="B102" s="86" t="s">
        <v>237</v>
      </c>
      <c r="C102" s="5"/>
      <c r="D102" s="5"/>
      <c r="E102" s="5"/>
      <c r="F102" s="5"/>
      <c r="G102" s="5"/>
      <c r="H102" s="5"/>
      <c r="I102" s="5"/>
      <c r="J102" s="42"/>
      <c r="K102" s="5"/>
    </row>
    <row r="103" ht="12.75">
      <c r="B103" s="2" t="s">
        <v>238</v>
      </c>
    </row>
    <row r="105" spans="1:2" ht="12.75">
      <c r="A105" s="3">
        <v>6</v>
      </c>
      <c r="B105" s="3" t="s">
        <v>214</v>
      </c>
    </row>
    <row r="106" spans="1:2" ht="12.75">
      <c r="A106" s="3"/>
      <c r="B106" s="3" t="s">
        <v>215</v>
      </c>
    </row>
    <row r="108" spans="1:2" ht="12.75">
      <c r="A108" s="3">
        <v>7</v>
      </c>
      <c r="B108" s="3" t="s">
        <v>216</v>
      </c>
    </row>
    <row r="109" spans="1:2" ht="12.75">
      <c r="A109" s="3"/>
      <c r="B109" s="3"/>
    </row>
    <row r="110" spans="1:11" ht="12.75">
      <c r="A110" s="3">
        <v>8</v>
      </c>
      <c r="B110" s="3" t="s">
        <v>245</v>
      </c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2.75">
      <c r="A111" s="3"/>
      <c r="B111" s="3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2.75">
      <c r="A112" s="3">
        <v>9</v>
      </c>
      <c r="B112" s="3" t="s">
        <v>217</v>
      </c>
      <c r="C112" s="5"/>
      <c r="D112" s="5"/>
      <c r="E112" s="5"/>
      <c r="F112" s="5"/>
      <c r="G112" s="5"/>
      <c r="H112" s="5"/>
      <c r="I112" s="5"/>
      <c r="J112" s="5"/>
      <c r="K112" s="5"/>
    </row>
    <row r="113" spans="2:11" ht="12.75">
      <c r="B113" s="3"/>
      <c r="C113" s="5"/>
      <c r="D113" s="5"/>
      <c r="E113" s="5"/>
      <c r="F113" s="5"/>
      <c r="G113" s="5"/>
      <c r="H113" s="5"/>
      <c r="I113" s="5"/>
      <c r="J113" s="5"/>
      <c r="K113" s="5"/>
    </row>
    <row r="114" spans="2:11" ht="12.75">
      <c r="B114" s="3" t="s">
        <v>218</v>
      </c>
      <c r="C114" s="5"/>
      <c r="D114" s="5"/>
      <c r="E114" s="5"/>
      <c r="F114" s="5"/>
      <c r="G114" s="5"/>
      <c r="H114" s="5"/>
      <c r="I114" s="5"/>
      <c r="J114" s="5"/>
      <c r="K114" s="5"/>
    </row>
    <row r="115" spans="2:11" ht="12.75">
      <c r="B115" s="3" t="s">
        <v>185</v>
      </c>
      <c r="C115" s="5"/>
      <c r="D115" s="5"/>
      <c r="E115" s="5"/>
      <c r="F115" s="5"/>
      <c r="G115" s="5"/>
      <c r="H115" s="5"/>
      <c r="I115" s="5"/>
      <c r="J115" s="5"/>
      <c r="K115" s="5"/>
    </row>
    <row r="116" spans="2:11" ht="12.75">
      <c r="B116" s="3"/>
      <c r="C116" s="5"/>
      <c r="D116" s="5"/>
      <c r="E116" s="5"/>
      <c r="F116" s="5"/>
      <c r="G116" s="5"/>
      <c r="H116" s="5"/>
      <c r="I116" s="5"/>
      <c r="J116" s="5"/>
      <c r="K116" s="5"/>
    </row>
    <row r="117" spans="3:11" ht="12.75">
      <c r="C117" s="4" t="s">
        <v>169</v>
      </c>
      <c r="D117" s="4" t="s">
        <v>167</v>
      </c>
      <c r="E117" s="4" t="s">
        <v>171</v>
      </c>
      <c r="G117" s="5"/>
      <c r="H117" s="42" t="s">
        <v>173</v>
      </c>
      <c r="I117" s="5"/>
      <c r="J117" s="5"/>
      <c r="K117" s="5"/>
    </row>
    <row r="118" spans="2:11" ht="12.75">
      <c r="B118" s="78" t="s">
        <v>177</v>
      </c>
      <c r="C118" s="76" t="s">
        <v>170</v>
      </c>
      <c r="D118" s="76" t="s">
        <v>168</v>
      </c>
      <c r="E118" s="76" t="s">
        <v>168</v>
      </c>
      <c r="F118" s="76" t="s">
        <v>172</v>
      </c>
      <c r="G118" s="5"/>
      <c r="H118" s="75" t="s">
        <v>187</v>
      </c>
      <c r="I118" s="5"/>
      <c r="J118" s="5"/>
      <c r="K118" s="5"/>
    </row>
    <row r="119" spans="2:11" ht="12.75">
      <c r="B119" s="6"/>
      <c r="C119" s="4"/>
      <c r="D119" s="4"/>
      <c r="E119" s="5"/>
      <c r="F119" s="5"/>
      <c r="G119" s="5"/>
      <c r="H119" s="5"/>
      <c r="I119" s="5"/>
      <c r="J119" s="5"/>
      <c r="K119" s="5"/>
    </row>
    <row r="120" spans="2:11" ht="12.75">
      <c r="B120" s="56" t="s">
        <v>190</v>
      </c>
      <c r="C120" s="62">
        <v>21000</v>
      </c>
      <c r="D120" s="81">
        <v>0.77</v>
      </c>
      <c r="E120" s="81">
        <v>0.75</v>
      </c>
      <c r="F120" s="81">
        <v>0.7667</v>
      </c>
      <c r="G120" s="62"/>
      <c r="H120" s="62">
        <v>16244.2</v>
      </c>
      <c r="I120" s="5"/>
      <c r="J120" s="5"/>
      <c r="K120" s="5"/>
    </row>
    <row r="121" spans="2:11" ht="12.75">
      <c r="B121" s="56" t="s">
        <v>191</v>
      </c>
      <c r="C121" s="62">
        <v>189000</v>
      </c>
      <c r="D121" s="81">
        <v>0.75</v>
      </c>
      <c r="E121" s="81">
        <v>0.725</v>
      </c>
      <c r="F121" s="81">
        <v>0.7419</v>
      </c>
      <c r="G121" s="62"/>
      <c r="H121" s="62">
        <v>141470.35</v>
      </c>
      <c r="I121" s="5"/>
      <c r="J121" s="5"/>
      <c r="K121" s="5"/>
    </row>
    <row r="122" spans="2:11" ht="12.75">
      <c r="B122" s="56" t="s">
        <v>192</v>
      </c>
      <c r="C122" s="62">
        <v>81000</v>
      </c>
      <c r="D122" s="81">
        <v>0.75</v>
      </c>
      <c r="E122" s="81">
        <v>0.73</v>
      </c>
      <c r="F122" s="81">
        <v>0.7399</v>
      </c>
      <c r="G122" s="62"/>
      <c r="H122" s="62">
        <v>60462.84</v>
      </c>
      <c r="I122" s="5"/>
      <c r="J122" s="5"/>
      <c r="K122" s="5"/>
    </row>
    <row r="123" spans="2:11" ht="12.75">
      <c r="B123" s="6"/>
      <c r="C123" s="82">
        <f>SUM(C120:C122)</f>
        <v>291000</v>
      </c>
      <c r="D123" s="83"/>
      <c r="E123" s="83"/>
      <c r="F123" s="83"/>
      <c r="G123" s="71"/>
      <c r="H123" s="82">
        <f>SUM(H120:H122)</f>
        <v>218177.39</v>
      </c>
      <c r="I123" s="5"/>
      <c r="J123" s="5"/>
      <c r="K123" s="5"/>
    </row>
    <row r="124" spans="2:11" ht="17.25" customHeight="1">
      <c r="B124" s="87" t="s">
        <v>188</v>
      </c>
      <c r="C124" s="71"/>
      <c r="D124" s="83"/>
      <c r="E124" s="83"/>
      <c r="F124" s="83"/>
      <c r="G124" s="71"/>
      <c r="H124" s="71"/>
      <c r="I124" s="5"/>
      <c r="J124" s="5"/>
      <c r="K124" s="5"/>
    </row>
    <row r="125" spans="2:11" ht="8.25" customHeight="1">
      <c r="B125" s="6"/>
      <c r="C125" s="4"/>
      <c r="D125" s="77"/>
      <c r="E125" s="77"/>
      <c r="F125" s="77"/>
      <c r="G125" s="5"/>
      <c r="H125" s="79"/>
      <c r="I125" s="5"/>
      <c r="J125" s="5"/>
      <c r="K125" s="5"/>
    </row>
    <row r="126" spans="2:11" ht="12.75" customHeight="1">
      <c r="B126" s="3" t="s">
        <v>174</v>
      </c>
      <c r="C126" s="5"/>
      <c r="D126" s="5"/>
      <c r="E126" s="5"/>
      <c r="F126" s="5"/>
      <c r="G126" s="5"/>
      <c r="H126" s="5"/>
      <c r="I126" s="5"/>
      <c r="J126" s="5"/>
      <c r="K126" s="5"/>
    </row>
    <row r="127" spans="2:11" ht="12.75">
      <c r="B127" s="3" t="s">
        <v>246</v>
      </c>
      <c r="C127" s="5"/>
      <c r="D127" s="5"/>
      <c r="E127" s="5"/>
      <c r="F127" s="5"/>
      <c r="G127" s="5"/>
      <c r="H127" s="5"/>
      <c r="I127" s="5"/>
      <c r="J127" s="5"/>
      <c r="K127" s="5"/>
    </row>
    <row r="128" spans="2:11" ht="12.75">
      <c r="B128" s="3" t="s">
        <v>232</v>
      </c>
      <c r="C128" s="5"/>
      <c r="D128" s="5"/>
      <c r="E128" s="5"/>
      <c r="F128" s="5"/>
      <c r="G128" s="5"/>
      <c r="H128" s="5"/>
      <c r="I128" s="5"/>
      <c r="J128" s="5"/>
      <c r="K128" s="5"/>
    </row>
    <row r="129" spans="2:11" ht="12.75">
      <c r="B129" s="3"/>
      <c r="C129" s="5"/>
      <c r="D129" s="5"/>
      <c r="E129" s="5"/>
      <c r="F129" s="5"/>
      <c r="G129" s="5"/>
      <c r="H129" s="5"/>
      <c r="I129" s="5"/>
      <c r="J129" s="5"/>
      <c r="K129" s="5"/>
    </row>
    <row r="130" spans="1:2" ht="12" customHeight="1">
      <c r="A130" s="3">
        <v>10</v>
      </c>
      <c r="B130" s="42" t="s">
        <v>69</v>
      </c>
    </row>
    <row r="131" spans="2:10" ht="12" customHeight="1">
      <c r="B131" s="2" t="s">
        <v>156</v>
      </c>
      <c r="J131" s="4" t="s">
        <v>12</v>
      </c>
    </row>
    <row r="132" spans="3:10" ht="12" customHeight="1">
      <c r="C132" s="2" t="s">
        <v>71</v>
      </c>
      <c r="D132" s="2" t="s">
        <v>91</v>
      </c>
      <c r="J132" s="33">
        <v>272</v>
      </c>
    </row>
    <row r="133" spans="4:10" ht="12.75">
      <c r="D133" s="2" t="s">
        <v>239</v>
      </c>
      <c r="I133" s="26"/>
      <c r="J133" s="1">
        <v>49745</v>
      </c>
    </row>
    <row r="134" spans="4:10" ht="12.75">
      <c r="D134" s="2" t="s">
        <v>241</v>
      </c>
      <c r="I134" s="26"/>
      <c r="J134" s="1">
        <v>11465</v>
      </c>
    </row>
    <row r="135" spans="4:10" ht="12.75">
      <c r="D135" s="2" t="s">
        <v>186</v>
      </c>
      <c r="J135" s="1">
        <f>16276</f>
        <v>16276</v>
      </c>
    </row>
    <row r="136" spans="3:10" ht="12.75">
      <c r="C136" s="2" t="s">
        <v>90</v>
      </c>
      <c r="D136" s="2" t="s">
        <v>89</v>
      </c>
      <c r="J136" s="34">
        <v>6250</v>
      </c>
    </row>
    <row r="137" ht="12.75">
      <c r="J137" s="34">
        <f>SUM(J132:J136)</f>
        <v>84008</v>
      </c>
    </row>
    <row r="138" ht="12.75">
      <c r="B138" s="2" t="s">
        <v>157</v>
      </c>
    </row>
    <row r="139" spans="3:10" ht="12.75">
      <c r="C139" s="2" t="s">
        <v>70</v>
      </c>
      <c r="D139" s="2" t="s">
        <v>93</v>
      </c>
      <c r="J139" s="33"/>
    </row>
    <row r="140" spans="4:10" ht="12.75">
      <c r="D140" s="2" t="s">
        <v>94</v>
      </c>
      <c r="J140" s="1">
        <v>27070</v>
      </c>
    </row>
    <row r="141" spans="4:10" ht="12.75">
      <c r="D141" s="2" t="s">
        <v>95</v>
      </c>
      <c r="J141" s="1"/>
    </row>
    <row r="142" spans="4:10" ht="12.75">
      <c r="D142" s="2" t="s">
        <v>92</v>
      </c>
      <c r="J142" s="1">
        <v>7500</v>
      </c>
    </row>
    <row r="143" ht="12.75">
      <c r="J143" s="1"/>
    </row>
    <row r="144" ht="12.75">
      <c r="J144" s="33">
        <f>SUM(J139:J143)</f>
        <v>34570</v>
      </c>
    </row>
    <row r="145" spans="3:10" ht="12.75">
      <c r="C145" s="2" t="s">
        <v>96</v>
      </c>
      <c r="D145" s="2" t="s">
        <v>128</v>
      </c>
      <c r="J145" s="34">
        <v>-6250</v>
      </c>
    </row>
    <row r="146" ht="12.75">
      <c r="J146" s="34">
        <f>SUM(J144:J145)</f>
        <v>28320</v>
      </c>
    </row>
    <row r="147" spans="2:10" ht="13.5" thickBot="1">
      <c r="B147" s="2" t="s">
        <v>97</v>
      </c>
      <c r="J147" s="35">
        <f>+J137+J146</f>
        <v>112328</v>
      </c>
    </row>
    <row r="148" spans="2:10" ht="12.75">
      <c r="B148" s="32" t="s">
        <v>219</v>
      </c>
      <c r="J148" s="36"/>
    </row>
    <row r="149" spans="1:10" ht="12" customHeight="1">
      <c r="A149" s="16"/>
      <c r="J149" s="41"/>
    </row>
    <row r="150" spans="2:10" ht="12" customHeight="1">
      <c r="B150" s="2" t="s">
        <v>180</v>
      </c>
      <c r="J150" s="36"/>
    </row>
    <row r="151" spans="8:10" ht="12" customHeight="1">
      <c r="H151" s="62" t="s">
        <v>161</v>
      </c>
      <c r="J151" s="71" t="s">
        <v>159</v>
      </c>
    </row>
    <row r="152" spans="8:10" ht="12" customHeight="1">
      <c r="H152" s="62" t="s">
        <v>162</v>
      </c>
      <c r="J152" s="71" t="s">
        <v>160</v>
      </c>
    </row>
    <row r="153" spans="8:10" ht="12" customHeight="1">
      <c r="H153" s="70" t="s">
        <v>163</v>
      </c>
      <c r="J153" s="72" t="s">
        <v>163</v>
      </c>
    </row>
    <row r="154" spans="3:10" ht="12" customHeight="1" thickBot="1">
      <c r="C154" s="2" t="s">
        <v>158</v>
      </c>
      <c r="H154" s="73">
        <f>4283+3000</f>
        <v>7283</v>
      </c>
      <c r="J154" s="73">
        <f>16276+11465</f>
        <v>27741</v>
      </c>
    </row>
    <row r="155" spans="1:2" ht="12" customHeight="1" thickTop="1">
      <c r="A155" s="16"/>
      <c r="B155" s="3"/>
    </row>
    <row r="156" spans="1:2" ht="12" customHeight="1">
      <c r="A156" s="16" t="s">
        <v>59</v>
      </c>
      <c r="B156" s="3"/>
    </row>
    <row r="157" spans="1:2" ht="12" customHeight="1">
      <c r="A157" s="16"/>
      <c r="B157" s="3"/>
    </row>
    <row r="158" spans="1:11" ht="12" customHeight="1">
      <c r="A158" s="3">
        <v>11</v>
      </c>
      <c r="B158" s="3" t="s">
        <v>127</v>
      </c>
      <c r="C158" s="5"/>
      <c r="D158" s="5"/>
      <c r="E158" s="5"/>
      <c r="F158" s="5"/>
      <c r="G158" s="5"/>
      <c r="H158" s="5"/>
      <c r="I158" s="5"/>
      <c r="J158" s="5"/>
      <c r="K158" s="5"/>
    </row>
    <row r="159" spans="1:11" ht="12" customHeight="1">
      <c r="A159" s="3"/>
      <c r="B159" s="3" t="s">
        <v>240</v>
      </c>
      <c r="C159" s="5"/>
      <c r="D159" s="5"/>
      <c r="E159" s="5"/>
      <c r="F159" s="5"/>
      <c r="G159" s="5"/>
      <c r="H159" s="5"/>
      <c r="I159" s="5"/>
      <c r="J159" s="5"/>
      <c r="K159" s="5"/>
    </row>
    <row r="160" spans="2:11" ht="12.75">
      <c r="B160" s="3"/>
      <c r="C160" s="5"/>
      <c r="D160" s="5"/>
      <c r="E160" s="5"/>
      <c r="F160" s="5"/>
      <c r="G160" s="5"/>
      <c r="H160" s="5"/>
      <c r="I160" s="5"/>
      <c r="J160" s="5"/>
      <c r="K160" s="5"/>
    </row>
    <row r="161" spans="1:2" ht="12.75">
      <c r="A161" s="3">
        <v>12</v>
      </c>
      <c r="B161" s="3" t="s">
        <v>248</v>
      </c>
    </row>
    <row r="162" spans="1:2" ht="12.75">
      <c r="A162" s="3"/>
      <c r="B162" s="3" t="s">
        <v>249</v>
      </c>
    </row>
    <row r="163" spans="1:2" ht="12.75">
      <c r="A163" s="3"/>
      <c r="B163" s="3" t="s">
        <v>250</v>
      </c>
    </row>
    <row r="164" spans="1:2" ht="12.75">
      <c r="A164" s="3"/>
      <c r="B164" s="3"/>
    </row>
    <row r="165" spans="1:2" ht="12.75">
      <c r="A165" s="3">
        <v>13</v>
      </c>
      <c r="B165" s="3" t="s">
        <v>247</v>
      </c>
    </row>
    <row r="166" spans="1:2" ht="12.75">
      <c r="A166" s="3"/>
      <c r="B166" s="3"/>
    </row>
    <row r="167" spans="1:2" ht="12.75">
      <c r="A167" s="3">
        <v>14</v>
      </c>
      <c r="B167" s="3" t="s">
        <v>220</v>
      </c>
    </row>
    <row r="168" spans="1:2" ht="12.75">
      <c r="A168" s="3"/>
      <c r="B168" s="3" t="s">
        <v>221</v>
      </c>
    </row>
    <row r="169" spans="8:10" ht="12.75">
      <c r="H169" s="6" t="s">
        <v>60</v>
      </c>
      <c r="J169" s="6" t="s">
        <v>61</v>
      </c>
    </row>
    <row r="170" spans="6:10" ht="12.75">
      <c r="F170" s="43" t="s">
        <v>129</v>
      </c>
      <c r="G170" s="44"/>
      <c r="H170" s="43" t="s">
        <v>62</v>
      </c>
      <c r="I170" s="44"/>
      <c r="J170" s="43" t="s">
        <v>63</v>
      </c>
    </row>
    <row r="171" spans="2:10" ht="12.75">
      <c r="B171" s="44" t="s">
        <v>164</v>
      </c>
      <c r="F171" s="6" t="s">
        <v>12</v>
      </c>
      <c r="H171" s="6" t="s">
        <v>12</v>
      </c>
      <c r="J171" s="6" t="s">
        <v>12</v>
      </c>
    </row>
    <row r="172" spans="2:10" ht="12.75">
      <c r="B172" s="3" t="s">
        <v>103</v>
      </c>
      <c r="F172" s="7">
        <v>128513</v>
      </c>
      <c r="H172" s="7">
        <v>7210</v>
      </c>
      <c r="J172" s="7">
        <v>679361</v>
      </c>
    </row>
    <row r="173" spans="2:10" ht="12.75">
      <c r="B173" s="3" t="s">
        <v>104</v>
      </c>
      <c r="F173" s="7">
        <v>16442</v>
      </c>
      <c r="H173" s="7">
        <v>-367</v>
      </c>
      <c r="J173" s="7">
        <v>32546</v>
      </c>
    </row>
    <row r="174" spans="2:10" ht="12.75">
      <c r="B174" s="3" t="s">
        <v>105</v>
      </c>
      <c r="F174" s="7">
        <v>230</v>
      </c>
      <c r="H174" s="7">
        <v>-131</v>
      </c>
      <c r="J174" s="7">
        <v>46746</v>
      </c>
    </row>
    <row r="175" spans="6:10" ht="12.75">
      <c r="F175" s="52">
        <f>SUM(F172:F174)</f>
        <v>145185</v>
      </c>
      <c r="H175" s="52">
        <f>SUM(H172:H174)</f>
        <v>6712</v>
      </c>
      <c r="J175" s="52">
        <f>+J177+J176</f>
        <v>758653</v>
      </c>
    </row>
    <row r="176" spans="2:10" ht="12.75">
      <c r="B176" s="3" t="s">
        <v>102</v>
      </c>
      <c r="F176" s="7">
        <v>-4583</v>
      </c>
      <c r="H176" s="49">
        <f>+J176</f>
        <v>0</v>
      </c>
      <c r="I176" s="23"/>
      <c r="J176" s="49">
        <v>0</v>
      </c>
    </row>
    <row r="177" spans="6:10" ht="13.5" thickBot="1">
      <c r="F177" s="53">
        <f>+F175+F176</f>
        <v>140602</v>
      </c>
      <c r="H177" s="53">
        <f>+H175+H176</f>
        <v>6712</v>
      </c>
      <c r="J177" s="53">
        <f>+J187</f>
        <v>758653</v>
      </c>
    </row>
    <row r="178" spans="8:10" ht="12.75">
      <c r="H178" s="6"/>
      <c r="J178" s="6"/>
    </row>
    <row r="179" spans="2:10" ht="12.75">
      <c r="B179" s="44" t="s">
        <v>165</v>
      </c>
      <c r="F179" s="6"/>
      <c r="H179" s="6"/>
      <c r="J179" s="6"/>
    </row>
    <row r="180" spans="2:10" ht="12.75">
      <c r="B180" s="3" t="s">
        <v>72</v>
      </c>
      <c r="F180" s="7">
        <v>4817</v>
      </c>
      <c r="H180" s="7">
        <v>2078</v>
      </c>
      <c r="J180" s="7">
        <v>79599</v>
      </c>
    </row>
    <row r="181" spans="2:10" ht="12.75">
      <c r="B181" s="3" t="s">
        <v>98</v>
      </c>
      <c r="F181" s="7">
        <v>10647</v>
      </c>
      <c r="H181" s="7">
        <v>-1322</v>
      </c>
      <c r="J181" s="7">
        <v>266697</v>
      </c>
    </row>
    <row r="182" spans="2:10" ht="12.75">
      <c r="B182" s="3" t="s">
        <v>99</v>
      </c>
      <c r="F182" s="7">
        <v>9988</v>
      </c>
      <c r="H182" s="7">
        <v>771</v>
      </c>
      <c r="J182" s="7">
        <v>288765</v>
      </c>
    </row>
    <row r="183" spans="2:10" ht="12.75">
      <c r="B183" s="3" t="s">
        <v>100</v>
      </c>
      <c r="F183" s="7">
        <v>109310</v>
      </c>
      <c r="H183" s="7">
        <v>5030</v>
      </c>
      <c r="J183" s="7">
        <v>116450</v>
      </c>
    </row>
    <row r="184" spans="2:10" ht="12.75">
      <c r="B184" s="2" t="s">
        <v>101</v>
      </c>
      <c r="F184" s="7">
        <v>10423</v>
      </c>
      <c r="H184" s="7">
        <v>155</v>
      </c>
      <c r="J184" s="7">
        <v>7142</v>
      </c>
    </row>
    <row r="185" spans="6:10" ht="12.75">
      <c r="F185" s="52">
        <f>SUM(F180:F184)</f>
        <v>145185</v>
      </c>
      <c r="H185" s="52">
        <f>SUM(H180:H184)</f>
        <v>6712</v>
      </c>
      <c r="J185" s="52">
        <f>SUM(J180:J184)</f>
        <v>758653</v>
      </c>
    </row>
    <row r="186" spans="2:10" ht="12.75">
      <c r="B186" s="3" t="s">
        <v>102</v>
      </c>
      <c r="F186" s="7">
        <v>-4583</v>
      </c>
      <c r="H186" s="49">
        <f>+J186</f>
        <v>0</v>
      </c>
      <c r="I186" s="23"/>
      <c r="J186" s="49">
        <v>0</v>
      </c>
    </row>
    <row r="187" spans="6:10" ht="13.5" thickBot="1">
      <c r="F187" s="53">
        <f>SUM(F185:F186)</f>
        <v>140602</v>
      </c>
      <c r="H187" s="53">
        <f>SUM(H185:H186)</f>
        <v>6712</v>
      </c>
      <c r="J187" s="53">
        <f>SUM(J185:J186)</f>
        <v>758653</v>
      </c>
    </row>
    <row r="189" spans="1:2" ht="12.75">
      <c r="A189" s="42">
        <v>15</v>
      </c>
      <c r="B189" s="2" t="s">
        <v>227</v>
      </c>
    </row>
    <row r="190" ht="12.75">
      <c r="A190" s="74"/>
    </row>
    <row r="191" ht="12.75">
      <c r="B191" s="2" t="s">
        <v>228</v>
      </c>
    </row>
    <row r="192" ht="12.75">
      <c r="B192" s="2" t="s">
        <v>229</v>
      </c>
    </row>
    <row r="194" spans="1:2" ht="12.75">
      <c r="A194" s="3">
        <v>16</v>
      </c>
      <c r="B194" s="2" t="s">
        <v>224</v>
      </c>
    </row>
    <row r="195" ht="12.75">
      <c r="B195" s="2" t="s">
        <v>235</v>
      </c>
    </row>
    <row r="196" ht="6.75" customHeight="1"/>
    <row r="197" ht="12.75">
      <c r="B197" s="2" t="s">
        <v>225</v>
      </c>
    </row>
    <row r="198" ht="12.75">
      <c r="B198" s="2" t="s">
        <v>226</v>
      </c>
    </row>
    <row r="199" ht="12.75">
      <c r="B199" s="2" t="s">
        <v>196</v>
      </c>
    </row>
    <row r="201" spans="1:2" ht="12.75">
      <c r="A201" s="42">
        <v>17</v>
      </c>
      <c r="B201" s="2" t="s">
        <v>193</v>
      </c>
    </row>
    <row r="202" spans="1:2" ht="12.75">
      <c r="A202" s="42"/>
      <c r="B202" s="2" t="s">
        <v>166</v>
      </c>
    </row>
    <row r="204" spans="1:9" ht="12.75">
      <c r="A204" s="3">
        <v>18</v>
      </c>
      <c r="B204" s="3" t="s">
        <v>121</v>
      </c>
      <c r="C204" s="5"/>
      <c r="D204" s="5"/>
      <c r="E204" s="5"/>
      <c r="F204" s="5"/>
      <c r="G204" s="5"/>
      <c r="H204" s="5"/>
      <c r="I204" s="5"/>
    </row>
    <row r="206" spans="1:11" ht="12.75">
      <c r="A206" s="3" t="s">
        <v>64</v>
      </c>
      <c r="B206" s="3" t="s">
        <v>230</v>
      </c>
      <c r="C206" s="5"/>
      <c r="E206" s="5"/>
      <c r="F206" s="5"/>
      <c r="G206" s="5"/>
      <c r="H206" s="5"/>
      <c r="I206" s="5"/>
      <c r="J206" s="5"/>
      <c r="K206" s="5"/>
    </row>
    <row r="207" spans="1:11" ht="12.75">
      <c r="A207" s="3"/>
      <c r="B207" s="3"/>
      <c r="C207" s="5"/>
      <c r="E207" s="5"/>
      <c r="F207" s="5"/>
      <c r="G207" s="5"/>
      <c r="H207" s="5"/>
      <c r="I207" s="5"/>
      <c r="J207" s="5"/>
      <c r="K207" s="5"/>
    </row>
    <row r="208" spans="1:11" ht="12.75">
      <c r="A208" s="56">
        <v>20</v>
      </c>
      <c r="B208" s="3" t="s">
        <v>179</v>
      </c>
      <c r="C208" s="5"/>
      <c r="E208" s="5"/>
      <c r="F208" s="5"/>
      <c r="G208" s="5"/>
      <c r="H208" s="5"/>
      <c r="I208" s="5"/>
      <c r="J208" s="5"/>
      <c r="K208" s="5"/>
    </row>
    <row r="209" spans="1:11" ht="12.75">
      <c r="A209" s="56"/>
      <c r="B209" s="3" t="s">
        <v>178</v>
      </c>
      <c r="C209" s="5"/>
      <c r="E209" s="5"/>
      <c r="F209" s="5"/>
      <c r="G209" s="5"/>
      <c r="H209" s="5"/>
      <c r="I209" s="5"/>
      <c r="J209" s="5"/>
      <c r="K209" s="5"/>
    </row>
    <row r="210" spans="1:11" ht="12.75">
      <c r="A210" s="56"/>
      <c r="B210" s="3"/>
      <c r="C210" s="5"/>
      <c r="E210" s="5"/>
      <c r="F210" s="5"/>
      <c r="G210" s="5"/>
      <c r="H210" s="5"/>
      <c r="I210" s="5"/>
      <c r="J210" s="5"/>
      <c r="K210" s="5"/>
    </row>
    <row r="211" spans="1:11" ht="12.75">
      <c r="A211" s="3">
        <v>21</v>
      </c>
      <c r="B211" s="3" t="s">
        <v>222</v>
      </c>
      <c r="C211" s="5"/>
      <c r="E211" s="5"/>
      <c r="F211" s="5"/>
      <c r="G211" s="5"/>
      <c r="H211" s="5"/>
      <c r="I211" s="5"/>
      <c r="J211" s="5"/>
      <c r="K211" s="5"/>
    </row>
    <row r="212" spans="1:11" ht="12.75">
      <c r="A212" s="3"/>
      <c r="B212" s="3"/>
      <c r="C212" s="5"/>
      <c r="E212" s="5"/>
      <c r="F212" s="5"/>
      <c r="G212" s="5"/>
      <c r="H212" s="5"/>
      <c r="I212" s="5"/>
      <c r="J212" s="5"/>
      <c r="K212" s="5"/>
    </row>
    <row r="213" spans="1:11" ht="12.75">
      <c r="A213" s="3"/>
      <c r="B213" s="3"/>
      <c r="C213" s="5"/>
      <c r="E213" s="5"/>
      <c r="F213" s="5"/>
      <c r="G213" s="5"/>
      <c r="H213" s="5"/>
      <c r="I213" s="5"/>
      <c r="J213" s="5"/>
      <c r="K213" s="5"/>
    </row>
    <row r="214" spans="1:11" ht="12.75">
      <c r="A214" s="3"/>
      <c r="B214" s="3"/>
      <c r="C214" s="5"/>
      <c r="E214" s="5"/>
      <c r="F214" s="5"/>
      <c r="G214" s="5"/>
      <c r="H214" s="5"/>
      <c r="I214" s="5"/>
      <c r="J214" s="5"/>
      <c r="K214" s="5"/>
    </row>
    <row r="215" spans="1:11" ht="12.75">
      <c r="A215" s="3"/>
      <c r="B215" s="3"/>
      <c r="C215" s="5"/>
      <c r="E215" s="5"/>
      <c r="F215" s="5"/>
      <c r="G215" s="5"/>
      <c r="H215" s="5"/>
      <c r="I215" s="5"/>
      <c r="J215" s="5"/>
      <c r="K215" s="5"/>
    </row>
    <row r="216" spans="1:11" ht="12.75">
      <c r="A216" s="3"/>
      <c r="B216" s="3"/>
      <c r="C216" s="5"/>
      <c r="K216" s="5"/>
    </row>
    <row r="217" spans="1:11" ht="12.75">
      <c r="A217" s="3"/>
      <c r="B217" s="3"/>
      <c r="C217" s="5"/>
      <c r="D217" s="5"/>
      <c r="E217" s="5"/>
      <c r="F217" s="5"/>
      <c r="G217" s="5"/>
      <c r="H217" s="5"/>
      <c r="I217" s="5"/>
      <c r="J217" s="5"/>
      <c r="K217" s="5"/>
    </row>
    <row r="218" ht="12" customHeight="1">
      <c r="A218" s="51"/>
    </row>
    <row r="219" ht="12" customHeight="1">
      <c r="A219" s="16" t="s">
        <v>65</v>
      </c>
    </row>
    <row r="220" ht="12" customHeight="1">
      <c r="A220" s="51"/>
    </row>
    <row r="221" ht="12" customHeight="1">
      <c r="A221" s="51"/>
    </row>
    <row r="222" ht="12" customHeight="1">
      <c r="A222" s="51"/>
    </row>
    <row r="223" ht="12" customHeight="1">
      <c r="A223" s="51"/>
    </row>
    <row r="224" ht="12" customHeight="1">
      <c r="A224" s="51"/>
    </row>
    <row r="225" ht="12" customHeight="1">
      <c r="A225" s="51"/>
    </row>
    <row r="226" ht="12" customHeight="1">
      <c r="A226" s="51" t="s">
        <v>86</v>
      </c>
    </row>
    <row r="227" ht="12" customHeight="1">
      <c r="A227" s="16" t="s">
        <v>87</v>
      </c>
    </row>
    <row r="228" ht="12" customHeight="1">
      <c r="A228" s="16" t="s">
        <v>88</v>
      </c>
    </row>
    <row r="229" ht="12" customHeight="1">
      <c r="A229" s="51"/>
    </row>
    <row r="230" ht="12" customHeight="1">
      <c r="A230" s="51" t="s">
        <v>236</v>
      </c>
    </row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spans="1:2" ht="12" customHeight="1">
      <c r="A267" s="3"/>
      <c r="B267" s="56"/>
    </row>
    <row r="268" ht="12" customHeight="1">
      <c r="B268" s="56"/>
    </row>
    <row r="269" ht="12" customHeight="1"/>
    <row r="270" spans="1:2" ht="12" customHeight="1">
      <c r="A270" s="3"/>
      <c r="B270" s="3"/>
    </row>
    <row r="271" ht="12" customHeight="1">
      <c r="A271" s="3"/>
    </row>
    <row r="272" spans="1:2" ht="12" customHeight="1">
      <c r="A272" s="3"/>
      <c r="B272" s="3"/>
    </row>
    <row r="273" ht="12" customHeight="1"/>
    <row r="274" spans="1:2" ht="12" customHeight="1">
      <c r="A274" s="3"/>
      <c r="B274" s="3"/>
    </row>
    <row r="275" ht="12" customHeight="1"/>
    <row r="276" ht="12" customHeight="1">
      <c r="H276" s="6"/>
    </row>
    <row r="277" ht="12" customHeight="1"/>
    <row r="278" spans="2:8" ht="12" customHeight="1">
      <c r="B278" s="3"/>
      <c r="H278" s="7"/>
    </row>
    <row r="279" spans="2:8" ht="12" customHeight="1">
      <c r="B279" s="3"/>
      <c r="H279" s="7"/>
    </row>
    <row r="280" spans="2:8" ht="12" customHeight="1">
      <c r="B280" s="3"/>
      <c r="H280" s="55"/>
    </row>
    <row r="281" ht="12" customHeight="1"/>
    <row r="282" ht="12" customHeight="1">
      <c r="H282" s="7"/>
    </row>
    <row r="283" ht="12" customHeight="1"/>
    <row r="284" ht="12" customHeight="1"/>
    <row r="285" spans="1:2" ht="12" customHeight="1">
      <c r="A285" s="3"/>
      <c r="B285" s="3"/>
    </row>
    <row r="286" ht="12" customHeight="1"/>
    <row r="287" spans="1:2" ht="12" customHeight="1">
      <c r="A287" s="3"/>
      <c r="B287" s="3"/>
    </row>
    <row r="288" ht="12" customHeight="1"/>
    <row r="289" ht="12" customHeight="1">
      <c r="H289" s="6"/>
    </row>
    <row r="290" ht="12" customHeight="1"/>
    <row r="291" spans="2:8" ht="12" customHeight="1">
      <c r="B291" s="3"/>
      <c r="H291" s="7"/>
    </row>
    <row r="292" ht="12" customHeight="1"/>
    <row r="293" spans="1:2" ht="12" customHeight="1">
      <c r="A293" s="3"/>
      <c r="B293" s="56"/>
    </row>
    <row r="294" ht="12" customHeight="1">
      <c r="B294" s="56"/>
    </row>
    <row r="295" ht="12" customHeight="1"/>
    <row r="296" ht="12" customHeight="1">
      <c r="H296" s="6"/>
    </row>
    <row r="297" ht="12" customHeight="1"/>
    <row r="298" ht="12" customHeight="1">
      <c r="B298" s="3"/>
    </row>
    <row r="299" ht="12" customHeight="1"/>
    <row r="300" ht="12" customHeight="1">
      <c r="B300" s="3"/>
    </row>
    <row r="301" ht="12" customHeight="1"/>
    <row r="302" ht="12" customHeight="1">
      <c r="B302" s="3"/>
    </row>
    <row r="303" ht="12" customHeight="1"/>
    <row r="304" spans="1:2" ht="12" customHeight="1">
      <c r="A304" s="3"/>
      <c r="B304" s="56"/>
    </row>
    <row r="305" ht="12" customHeight="1">
      <c r="B305" s="56"/>
    </row>
    <row r="306" ht="12" customHeight="1">
      <c r="B306" s="56"/>
    </row>
    <row r="307" ht="12" customHeight="1"/>
    <row r="308" spans="1:2" ht="12" customHeight="1">
      <c r="A308" s="3"/>
      <c r="B308" s="56"/>
    </row>
    <row r="309" ht="12" customHeight="1">
      <c r="B309" s="56"/>
    </row>
    <row r="310" ht="12" customHeight="1"/>
    <row r="311" spans="1:2" ht="12" customHeight="1">
      <c r="A311" s="3"/>
      <c r="B311" s="3"/>
    </row>
    <row r="312" ht="12" customHeight="1"/>
    <row r="313" spans="1:2" ht="12" customHeight="1">
      <c r="A313" s="3"/>
      <c r="B313" s="56"/>
    </row>
    <row r="314" ht="12" customHeight="1">
      <c r="B314" s="56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spans="1:2" ht="12" customHeight="1">
      <c r="A324" s="3"/>
      <c r="B324" s="3"/>
    </row>
    <row r="325" ht="12" customHeight="1"/>
    <row r="326" ht="12" customHeight="1">
      <c r="H326" s="6"/>
    </row>
    <row r="327" ht="12" customHeight="1"/>
    <row r="328" ht="12" customHeight="1">
      <c r="B328" s="3"/>
    </row>
    <row r="329" spans="3:8" ht="12" customHeight="1">
      <c r="C329" s="3"/>
      <c r="H329" s="7"/>
    </row>
    <row r="330" spans="3:8" ht="12" customHeight="1">
      <c r="C330" s="3"/>
      <c r="H330" s="7"/>
    </row>
    <row r="331" ht="12" customHeight="1"/>
    <row r="332" ht="12" customHeight="1">
      <c r="H332" s="7"/>
    </row>
    <row r="333" ht="12" customHeight="1"/>
    <row r="334" spans="1:2" ht="12" customHeight="1">
      <c r="A334" s="3"/>
      <c r="B334" s="3"/>
    </row>
    <row r="335" ht="12" customHeight="1"/>
    <row r="336" spans="1:2" ht="12" customHeight="1">
      <c r="A336" s="3"/>
      <c r="B336" s="3"/>
    </row>
    <row r="337" ht="12" customHeight="1"/>
    <row r="338" spans="1:2" ht="12" customHeight="1">
      <c r="A338" s="3"/>
      <c r="B338" s="3"/>
    </row>
    <row r="339" ht="12" customHeight="1"/>
    <row r="340" spans="1:2" ht="12" customHeight="1">
      <c r="A340" s="3"/>
      <c r="B340" s="3"/>
    </row>
    <row r="341" ht="12" customHeight="1"/>
    <row r="342" spans="1:2" ht="12" customHeight="1">
      <c r="A342" s="3"/>
      <c r="B342" s="3"/>
    </row>
    <row r="343" ht="12" customHeight="1"/>
    <row r="344" spans="1:2" ht="12" customHeight="1">
      <c r="A344" s="3"/>
      <c r="B344" s="3"/>
    </row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>
      <c r="A357" s="3"/>
    </row>
    <row r="358" ht="12" customHeight="1">
      <c r="A358" s="3"/>
    </row>
    <row r="359" ht="12" customHeight="1">
      <c r="A359" s="3"/>
    </row>
    <row r="360" ht="12" customHeight="1"/>
    <row r="361" ht="12" customHeight="1">
      <c r="A361" s="3"/>
    </row>
    <row r="362" ht="12" customHeight="1"/>
    <row r="363" spans="1:2" ht="12" customHeight="1">
      <c r="A363" s="3"/>
      <c r="B363" s="3"/>
    </row>
    <row r="364" ht="12" customHeight="1"/>
    <row r="365" spans="1:2" ht="12" customHeight="1">
      <c r="A365" s="3"/>
      <c r="B365" s="3"/>
    </row>
    <row r="366" ht="12" customHeight="1">
      <c r="B366" s="3"/>
    </row>
    <row r="367" ht="12" customHeight="1"/>
    <row r="368" spans="1:2" ht="12" customHeight="1">
      <c r="A368" s="3"/>
      <c r="B368" s="3"/>
    </row>
    <row r="369" ht="12" customHeight="1"/>
    <row r="370" spans="1:2" ht="12" customHeight="1">
      <c r="A370" s="3"/>
      <c r="B370" s="3"/>
    </row>
    <row r="371" ht="12" customHeight="1"/>
    <row r="372" ht="12" customHeight="1"/>
    <row r="373" ht="12" customHeight="1">
      <c r="A373" s="3"/>
    </row>
    <row r="374" ht="12" customHeight="1"/>
    <row r="375" ht="12" customHeight="1"/>
    <row r="376" ht="12" customHeight="1">
      <c r="A376" s="3"/>
    </row>
    <row r="377" ht="12" customHeight="1">
      <c r="A377" s="3"/>
    </row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>
      <c r="C536" s="3" t="s">
        <v>35</v>
      </c>
    </row>
    <row r="537" ht="12" customHeight="1"/>
    <row r="538" ht="12" customHeight="1">
      <c r="C538" s="3" t="s">
        <v>36</v>
      </c>
    </row>
    <row r="539" ht="12" customHeight="1"/>
    <row r="540" ht="12" customHeight="1">
      <c r="C540" s="3" t="s">
        <v>37</v>
      </c>
    </row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>
      <c r="A1393" s="3" t="s">
        <v>38</v>
      </c>
    </row>
    <row r="1394" ht="12" customHeight="1"/>
    <row r="1395" ht="12" customHeight="1">
      <c r="A1395" s="3" t="s">
        <v>35</v>
      </c>
    </row>
    <row r="1396" ht="12" customHeight="1"/>
    <row r="1397" ht="12" customHeight="1">
      <c r="A1397" s="3" t="s">
        <v>36</v>
      </c>
    </row>
    <row r="1398" ht="12" customHeight="1"/>
    <row r="1399" ht="12" customHeight="1">
      <c r="A1399" s="3" t="s">
        <v>39</v>
      </c>
    </row>
    <row r="1400" ht="12" customHeight="1">
      <c r="A1400" s="3" t="s">
        <v>38</v>
      </c>
    </row>
    <row r="1401" ht="12" customHeight="1"/>
    <row r="1402" ht="12" customHeight="1">
      <c r="A1402" s="3" t="s">
        <v>35</v>
      </c>
    </row>
    <row r="1403" ht="12" customHeight="1"/>
    <row r="1404" ht="12" customHeight="1">
      <c r="A1404" s="3" t="s">
        <v>36</v>
      </c>
    </row>
    <row r="1405" ht="12" customHeight="1"/>
    <row r="1406" ht="12" customHeight="1">
      <c r="A1406" s="3" t="s">
        <v>39</v>
      </c>
    </row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802" ht="12" customHeight="1"/>
    <row r="1804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  <row r="8017" ht="12" customHeight="1"/>
    <row r="8018" ht="12" customHeight="1"/>
    <row r="8019" ht="12" customHeight="1"/>
    <row r="8020" ht="12" customHeight="1"/>
    <row r="8021" ht="12" customHeight="1"/>
  </sheetData>
  <mergeCells count="6">
    <mergeCell ref="A73:K73"/>
    <mergeCell ref="A74:K74"/>
    <mergeCell ref="A5:K5"/>
    <mergeCell ref="A3:K3"/>
    <mergeCell ref="A4:K4"/>
    <mergeCell ref="A72:K72"/>
  </mergeCells>
  <printOptions/>
  <pageMargins left="0.512" right="0.512" top="0.45" bottom="0.25" header="0.31" footer="0.23"/>
  <pageSetup horizontalDpi="600" verticalDpi="600" orientation="portrait" paperSize="9" scale="72" r:id="rId1"/>
  <rowBreaks count="2" manualBreakCount="2">
    <brk id="71" max="10" man="1"/>
    <brk id="15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1386"/>
  <sheetViews>
    <sheetView tabSelected="1" view="pageBreakPreview" zoomScale="75" zoomScaleNormal="90" zoomScaleSheetLayoutView="75" workbookViewId="0" topLeftCell="A54">
      <selection activeCell="B10" sqref="B10"/>
    </sheetView>
  </sheetViews>
  <sheetFormatPr defaultColWidth="9.7109375" defaultRowHeight="12.75"/>
  <cols>
    <col min="1" max="1" width="2.421875" style="2" customWidth="1"/>
    <col min="2" max="2" width="3.7109375" style="2" customWidth="1"/>
    <col min="3" max="3" width="10.7109375" style="2" customWidth="1"/>
    <col min="4" max="4" width="9.7109375" style="2" customWidth="1"/>
    <col min="5" max="5" width="29.8515625" style="2" customWidth="1"/>
    <col min="6" max="6" width="14.140625" style="2" customWidth="1"/>
    <col min="7" max="7" width="12.8515625" style="2" customWidth="1"/>
    <col min="8" max="8" width="3.00390625" style="2" customWidth="1"/>
    <col min="9" max="9" width="16.140625" style="2" customWidth="1"/>
    <col min="10" max="10" width="14.421875" style="2" customWidth="1"/>
    <col min="11" max="11" width="10.7109375" style="2" customWidth="1"/>
    <col min="12" max="12" width="0.5625" style="2" customWidth="1"/>
    <col min="13" max="13" width="0.42578125" style="2" customWidth="1"/>
    <col min="14" max="16384" width="9.7109375" style="2" customWidth="1"/>
  </cols>
  <sheetData>
    <row r="1" spans="1:13" ht="12" customHeight="1">
      <c r="A1" s="95" t="s">
        <v>79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2" customHeight="1">
      <c r="A2" s="94" t="s">
        <v>80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2" customHeight="1">
      <c r="A3" s="94" t="s">
        <v>81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4"/>
      <c r="M3" s="4"/>
    </row>
    <row r="4" spans="1:10" ht="12" customHeight="1">
      <c r="A4" s="3"/>
      <c r="J4" s="3"/>
    </row>
    <row r="5" spans="1:11" ht="12" customHeight="1">
      <c r="A5" s="101" t="s">
        <v>203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0" ht="12" customHeight="1">
      <c r="A6" s="3"/>
      <c r="J6" s="3"/>
    </row>
    <row r="7" ht="12.75">
      <c r="A7" s="3" t="s">
        <v>110</v>
      </c>
    </row>
    <row r="8" ht="12" customHeight="1">
      <c r="A8" s="2" t="s">
        <v>204</v>
      </c>
    </row>
    <row r="9" ht="12" customHeight="1">
      <c r="A9" s="3"/>
    </row>
    <row r="10" ht="12.75">
      <c r="A10" s="16" t="s">
        <v>1</v>
      </c>
    </row>
    <row r="11" ht="6" customHeight="1"/>
    <row r="12" spans="1:10" ht="12" customHeight="1">
      <c r="A12" s="5"/>
      <c r="B12" s="5"/>
      <c r="C12" s="5"/>
      <c r="D12" s="5"/>
      <c r="E12" s="5"/>
      <c r="F12" s="17" t="s">
        <v>2</v>
      </c>
      <c r="G12" s="18"/>
      <c r="I12" s="17" t="s">
        <v>3</v>
      </c>
      <c r="J12" s="54"/>
    </row>
    <row r="13" spans="1:10" ht="12" customHeight="1">
      <c r="A13" s="5"/>
      <c r="B13" s="5"/>
      <c r="C13" s="5"/>
      <c r="D13" s="5"/>
      <c r="E13" s="5"/>
      <c r="F13" s="19" t="s">
        <v>4</v>
      </c>
      <c r="G13" s="58" t="s">
        <v>5</v>
      </c>
      <c r="H13" s="20"/>
      <c r="I13" s="19" t="s">
        <v>4</v>
      </c>
      <c r="J13" s="58" t="s">
        <v>5</v>
      </c>
    </row>
    <row r="14" spans="1:10" ht="12.75">
      <c r="A14" s="5"/>
      <c r="B14" s="5"/>
      <c r="C14" s="5"/>
      <c r="D14" s="5"/>
      <c r="E14" s="5"/>
      <c r="F14" s="19" t="s">
        <v>6</v>
      </c>
      <c r="G14" s="58" t="s">
        <v>6</v>
      </c>
      <c r="H14" s="20"/>
      <c r="I14" s="19" t="s">
        <v>6</v>
      </c>
      <c r="J14" s="58" t="s">
        <v>6</v>
      </c>
    </row>
    <row r="15" spans="1:10" ht="12.75">
      <c r="A15" s="5"/>
      <c r="B15" s="5"/>
      <c r="C15" s="5"/>
      <c r="D15" s="5"/>
      <c r="E15" s="5"/>
      <c r="F15" s="19" t="s">
        <v>7</v>
      </c>
      <c r="G15" s="58" t="s">
        <v>8</v>
      </c>
      <c r="H15" s="20"/>
      <c r="I15" s="19" t="s">
        <v>9</v>
      </c>
      <c r="J15" s="58" t="s">
        <v>8</v>
      </c>
    </row>
    <row r="16" spans="1:10" ht="12.75">
      <c r="A16" s="5"/>
      <c r="B16" s="5"/>
      <c r="C16" s="5"/>
      <c r="D16" s="5"/>
      <c r="E16" s="5"/>
      <c r="F16" s="21"/>
      <c r="G16" s="58" t="s">
        <v>10</v>
      </c>
      <c r="H16" s="20"/>
      <c r="I16" s="21"/>
      <c r="J16" s="58" t="s">
        <v>10</v>
      </c>
    </row>
    <row r="17" spans="1:10" ht="12.75">
      <c r="A17" s="5"/>
      <c r="B17" s="5"/>
      <c r="C17" s="5"/>
      <c r="D17" s="5"/>
      <c r="E17" s="5"/>
      <c r="F17" s="21"/>
      <c r="G17" s="58" t="s">
        <v>7</v>
      </c>
      <c r="H17" s="20"/>
      <c r="I17" s="21"/>
      <c r="J17" s="58" t="s">
        <v>11</v>
      </c>
    </row>
    <row r="18" spans="1:10" ht="12.75">
      <c r="A18" s="5"/>
      <c r="B18" s="5"/>
      <c r="C18" s="5"/>
      <c r="D18" s="5"/>
      <c r="E18" s="5"/>
      <c r="F18" s="19" t="s">
        <v>205</v>
      </c>
      <c r="G18" s="58" t="s">
        <v>206</v>
      </c>
      <c r="H18" s="20"/>
      <c r="I18" s="19" t="s">
        <v>205</v>
      </c>
      <c r="J18" s="58" t="s">
        <v>206</v>
      </c>
    </row>
    <row r="19" spans="1:10" ht="12.75">
      <c r="A19" s="5"/>
      <c r="B19" s="5"/>
      <c r="C19" s="5"/>
      <c r="D19" s="5"/>
      <c r="E19" s="5"/>
      <c r="F19" s="22" t="s">
        <v>12</v>
      </c>
      <c r="G19" s="59" t="s">
        <v>12</v>
      </c>
      <c r="H19" s="20"/>
      <c r="I19" s="22" t="s">
        <v>12</v>
      </c>
      <c r="J19" s="59" t="s">
        <v>12</v>
      </c>
    </row>
    <row r="20" spans="1:11" ht="12.75">
      <c r="A20" s="5"/>
      <c r="B20" s="5"/>
      <c r="C20" s="5"/>
      <c r="D20" s="5"/>
      <c r="E20" s="5"/>
      <c r="K20" s="5"/>
    </row>
    <row r="21" spans="1:11" ht="13.5" thickBot="1">
      <c r="A21" s="3" t="s">
        <v>13</v>
      </c>
      <c r="B21" s="3" t="s">
        <v>14</v>
      </c>
      <c r="C21" s="3" t="s">
        <v>129</v>
      </c>
      <c r="D21" s="5"/>
      <c r="E21" s="5"/>
      <c r="F21" s="8">
        <v>72045</v>
      </c>
      <c r="G21" s="60">
        <v>78315</v>
      </c>
      <c r="H21" s="10"/>
      <c r="I21" s="8">
        <v>140602</v>
      </c>
      <c r="J21" s="8">
        <v>152108</v>
      </c>
      <c r="K21" s="5"/>
    </row>
    <row r="22" spans="1:11" ht="6" customHeight="1" thickTop="1">
      <c r="A22" s="5"/>
      <c r="B22" s="5"/>
      <c r="C22" s="5"/>
      <c r="D22" s="5"/>
      <c r="E22" s="5"/>
      <c r="G22" s="62"/>
      <c r="J22" s="23"/>
      <c r="K22" s="5"/>
    </row>
    <row r="23" spans="1:11" ht="13.5" thickBot="1">
      <c r="A23" s="5"/>
      <c r="B23" s="3" t="s">
        <v>15</v>
      </c>
      <c r="C23" s="3" t="s">
        <v>16</v>
      </c>
      <c r="D23" s="5"/>
      <c r="E23" s="5"/>
      <c r="F23" s="45">
        <f>+I23</f>
        <v>0</v>
      </c>
      <c r="G23" s="45">
        <v>0</v>
      </c>
      <c r="H23" s="11"/>
      <c r="I23" s="45">
        <v>0</v>
      </c>
      <c r="J23" s="61">
        <v>0</v>
      </c>
      <c r="K23" s="5"/>
    </row>
    <row r="24" spans="1:11" ht="6" customHeight="1" thickTop="1">
      <c r="A24" s="5"/>
      <c r="B24" s="5"/>
      <c r="C24" s="5"/>
      <c r="D24" s="5"/>
      <c r="E24" s="5"/>
      <c r="G24" s="62"/>
      <c r="J24" s="23"/>
      <c r="K24" s="5"/>
    </row>
    <row r="25" spans="1:11" ht="13.5" thickBot="1">
      <c r="A25" s="5"/>
      <c r="B25" s="3" t="s">
        <v>17</v>
      </c>
      <c r="C25" s="3" t="s">
        <v>130</v>
      </c>
      <c r="D25" s="5"/>
      <c r="E25" s="5"/>
      <c r="F25" s="8">
        <v>1312</v>
      </c>
      <c r="G25" s="60">
        <v>1008</v>
      </c>
      <c r="H25" s="10"/>
      <c r="I25" s="8">
        <v>1943</v>
      </c>
      <c r="J25" s="8">
        <v>1759</v>
      </c>
      <c r="K25" s="5"/>
    </row>
    <row r="26" spans="1:11" ht="13.5" thickTop="1">
      <c r="A26" s="5"/>
      <c r="B26" s="5"/>
      <c r="C26" s="5"/>
      <c r="D26" s="5"/>
      <c r="E26" s="5"/>
      <c r="G26" s="62"/>
      <c r="J26" s="23"/>
      <c r="K26" s="5"/>
    </row>
    <row r="27" spans="1:11" ht="12.75">
      <c r="A27" s="3" t="s">
        <v>18</v>
      </c>
      <c r="B27" s="3" t="s">
        <v>14</v>
      </c>
      <c r="C27" s="3" t="s">
        <v>135</v>
      </c>
      <c r="D27" s="5"/>
      <c r="E27" s="5"/>
      <c r="G27" s="62"/>
      <c r="J27" s="23"/>
      <c r="K27" s="5"/>
    </row>
    <row r="28" spans="1:11" ht="12.75">
      <c r="A28" s="5"/>
      <c r="B28" s="5"/>
      <c r="C28" s="3" t="s">
        <v>131</v>
      </c>
      <c r="D28" s="5"/>
      <c r="E28" s="5"/>
      <c r="G28" s="62"/>
      <c r="J28" s="23"/>
      <c r="K28" s="5"/>
    </row>
    <row r="29" spans="1:11" ht="12.75">
      <c r="A29" s="5"/>
      <c r="B29" s="5"/>
      <c r="C29" s="3" t="s">
        <v>132</v>
      </c>
      <c r="D29" s="5"/>
      <c r="E29" s="5"/>
      <c r="G29" s="62"/>
      <c r="J29" s="23"/>
      <c r="K29" s="5"/>
    </row>
    <row r="30" spans="1:11" ht="12.75">
      <c r="A30" s="5"/>
      <c r="B30" s="5"/>
      <c r="C30" s="3" t="s">
        <v>133</v>
      </c>
      <c r="D30" s="5"/>
      <c r="E30" s="5"/>
      <c r="F30" s="7">
        <v>8366</v>
      </c>
      <c r="G30" s="55">
        <v>9753</v>
      </c>
      <c r="H30" s="7"/>
      <c r="I30" s="7">
        <v>14408</v>
      </c>
      <c r="J30" s="7">
        <v>18988</v>
      </c>
      <c r="K30" s="5"/>
    </row>
    <row r="31" spans="1:11" ht="6" customHeight="1">
      <c r="A31" s="5"/>
      <c r="B31" s="5"/>
      <c r="C31" s="5"/>
      <c r="D31" s="5"/>
      <c r="E31" s="5"/>
      <c r="G31" s="62"/>
      <c r="J31" s="64"/>
      <c r="K31" s="5"/>
    </row>
    <row r="32" spans="1:11" ht="12.75">
      <c r="A32" s="5"/>
      <c r="B32" s="3" t="s">
        <v>15</v>
      </c>
      <c r="C32" s="3" t="s">
        <v>134</v>
      </c>
      <c r="D32" s="5"/>
      <c r="E32" s="5"/>
      <c r="F32" s="55">
        <v>-914</v>
      </c>
      <c r="G32" s="55">
        <v>-1058</v>
      </c>
      <c r="H32" s="12"/>
      <c r="I32" s="7">
        <v>-1911</v>
      </c>
      <c r="J32" s="7">
        <v>-2164</v>
      </c>
      <c r="K32" s="5"/>
    </row>
    <row r="33" spans="1:11" ht="6" customHeight="1">
      <c r="A33" s="5"/>
      <c r="B33" s="5"/>
      <c r="C33" s="5"/>
      <c r="D33" s="5"/>
      <c r="E33" s="5"/>
      <c r="G33" s="55" t="s">
        <v>0</v>
      </c>
      <c r="J33" s="63" t="s">
        <v>0</v>
      </c>
      <c r="K33" s="5"/>
    </row>
    <row r="34" spans="1:11" ht="12.75">
      <c r="A34" s="5"/>
      <c r="B34" s="3" t="s">
        <v>17</v>
      </c>
      <c r="C34" s="3" t="s">
        <v>19</v>
      </c>
      <c r="D34" s="5"/>
      <c r="E34" s="5"/>
      <c r="F34" s="7">
        <v>-2889</v>
      </c>
      <c r="G34" s="55">
        <v>-2146</v>
      </c>
      <c r="H34" s="7"/>
      <c r="I34" s="7">
        <v>-5582</v>
      </c>
      <c r="J34" s="7">
        <v>-4117</v>
      </c>
      <c r="K34" s="5"/>
    </row>
    <row r="35" spans="1:11" ht="6" customHeight="1">
      <c r="A35" s="5"/>
      <c r="B35" s="5"/>
      <c r="C35" s="5"/>
      <c r="D35" s="5"/>
      <c r="E35" s="5"/>
      <c r="G35" s="55" t="s">
        <v>0</v>
      </c>
      <c r="J35" s="63" t="s">
        <v>0</v>
      </c>
      <c r="K35" s="5"/>
    </row>
    <row r="36" spans="1:11" ht="12.75">
      <c r="A36" s="5"/>
      <c r="B36" s="3" t="s">
        <v>20</v>
      </c>
      <c r="C36" s="3" t="s">
        <v>21</v>
      </c>
      <c r="D36" s="5"/>
      <c r="E36" s="5"/>
      <c r="F36" s="46">
        <f>+I36</f>
        <v>0</v>
      </c>
      <c r="G36" s="65">
        <v>0</v>
      </c>
      <c r="H36" s="11"/>
      <c r="I36" s="46">
        <v>0</v>
      </c>
      <c r="J36" s="65">
        <v>0</v>
      </c>
      <c r="K36" s="5"/>
    </row>
    <row r="37" spans="1:11" ht="6" customHeight="1">
      <c r="A37" s="5"/>
      <c r="B37" s="5"/>
      <c r="C37" s="5"/>
      <c r="D37" s="5"/>
      <c r="E37" s="5"/>
      <c r="G37" s="62"/>
      <c r="J37" s="23"/>
      <c r="K37" s="5"/>
    </row>
    <row r="38" spans="1:11" ht="12.75">
      <c r="A38" s="5"/>
      <c r="B38" s="3" t="s">
        <v>22</v>
      </c>
      <c r="C38" s="3" t="s">
        <v>137</v>
      </c>
      <c r="D38" s="5"/>
      <c r="E38" s="5"/>
      <c r="G38" s="62"/>
      <c r="J38" s="23"/>
      <c r="K38" s="5"/>
    </row>
    <row r="39" spans="3:10" ht="12.75">
      <c r="C39" s="3" t="s">
        <v>133</v>
      </c>
      <c r="F39" s="7">
        <f>SUM(F30:F36)</f>
        <v>4563</v>
      </c>
      <c r="G39" s="55">
        <f>SUM(G30:G36)</f>
        <v>6549</v>
      </c>
      <c r="H39" s="7"/>
      <c r="I39" s="7">
        <f>SUM(I30:I36)</f>
        <v>6915</v>
      </c>
      <c r="J39" s="7">
        <f>SUM(J30:J36)</f>
        <v>12707</v>
      </c>
    </row>
    <row r="40" spans="1:10" ht="6" customHeight="1">
      <c r="A40" s="5"/>
      <c r="G40" s="62"/>
      <c r="J40" s="64"/>
    </row>
    <row r="41" spans="1:10" ht="12" customHeight="1">
      <c r="A41" s="5"/>
      <c r="B41" s="3" t="s">
        <v>23</v>
      </c>
      <c r="C41" s="3" t="s">
        <v>136</v>
      </c>
      <c r="G41" s="62"/>
      <c r="J41" s="64"/>
    </row>
    <row r="42" spans="3:10" ht="12" customHeight="1">
      <c r="C42" s="3" t="s">
        <v>209</v>
      </c>
      <c r="F42" s="47">
        <v>-115</v>
      </c>
      <c r="G42" s="66">
        <v>-386</v>
      </c>
      <c r="H42" s="10"/>
      <c r="I42" s="47">
        <v>-203</v>
      </c>
      <c r="J42" s="47">
        <v>-739</v>
      </c>
    </row>
    <row r="43" spans="7:10" ht="6" customHeight="1">
      <c r="G43" s="62"/>
      <c r="J43" s="64"/>
    </row>
    <row r="44" spans="2:11" ht="12" customHeight="1">
      <c r="B44" s="3" t="s">
        <v>24</v>
      </c>
      <c r="C44" s="3" t="s">
        <v>137</v>
      </c>
      <c r="D44" s="5"/>
      <c r="E44" s="5"/>
      <c r="F44" s="5"/>
      <c r="G44" s="62"/>
      <c r="H44" s="5"/>
      <c r="I44" s="5"/>
      <c r="J44" s="64"/>
      <c r="K44" s="24"/>
    </row>
    <row r="45" spans="2:11" ht="12" customHeight="1">
      <c r="B45" s="3"/>
      <c r="C45" s="3" t="s">
        <v>133</v>
      </c>
      <c r="D45" s="5"/>
      <c r="E45" s="5"/>
      <c r="F45" s="5"/>
      <c r="G45" s="62"/>
      <c r="H45" s="5"/>
      <c r="I45" s="5"/>
      <c r="J45" s="64"/>
      <c r="K45" s="24"/>
    </row>
    <row r="46" spans="2:11" ht="12" customHeight="1">
      <c r="B46" s="3"/>
      <c r="C46" s="3" t="s">
        <v>146</v>
      </c>
      <c r="D46" s="5"/>
      <c r="E46" s="5"/>
      <c r="F46" s="5"/>
      <c r="G46" s="62"/>
      <c r="H46" s="5"/>
      <c r="I46" s="5"/>
      <c r="J46" s="64"/>
      <c r="K46" s="24"/>
    </row>
    <row r="47" spans="3:11" ht="12" customHeight="1">
      <c r="C47" s="2" t="s">
        <v>208</v>
      </c>
      <c r="D47" s="5"/>
      <c r="E47" s="5"/>
      <c r="F47" s="7">
        <f>SUM(F39:F42)</f>
        <v>4448</v>
      </c>
      <c r="G47" s="55">
        <f>SUM(G39:G42)</f>
        <v>6163</v>
      </c>
      <c r="H47" s="7"/>
      <c r="I47" s="7">
        <f>SUM(I39:I42)</f>
        <v>6712</v>
      </c>
      <c r="J47" s="7">
        <f>SUM(J39:J42)</f>
        <v>11968</v>
      </c>
      <c r="K47" s="5"/>
    </row>
    <row r="48" spans="7:10" ht="6" customHeight="1">
      <c r="G48" s="62"/>
      <c r="J48" s="64"/>
    </row>
    <row r="49" spans="2:12" ht="14.25">
      <c r="B49" s="3" t="s">
        <v>25</v>
      </c>
      <c r="C49" s="3" t="s">
        <v>138</v>
      </c>
      <c r="F49" s="47">
        <v>-1811</v>
      </c>
      <c r="G49" s="46">
        <v>-2624</v>
      </c>
      <c r="H49" s="13"/>
      <c r="I49" s="47">
        <v>-2477</v>
      </c>
      <c r="J49" s="47">
        <v>-4711</v>
      </c>
      <c r="L49" s="25"/>
    </row>
    <row r="50" spans="7:10" ht="12.75">
      <c r="G50" s="62"/>
      <c r="J50" s="23"/>
    </row>
    <row r="51" spans="1:10" ht="12.75">
      <c r="A51" s="3"/>
      <c r="B51" s="3" t="s">
        <v>26</v>
      </c>
      <c r="C51" s="3" t="s">
        <v>200</v>
      </c>
      <c r="G51" s="62"/>
      <c r="J51" s="23"/>
    </row>
    <row r="52" spans="3:10" ht="12.75">
      <c r="C52" s="3" t="s">
        <v>27</v>
      </c>
      <c r="F52" s="7">
        <f>F47+F49</f>
        <v>2637</v>
      </c>
      <c r="G52" s="55">
        <f>G47+G49</f>
        <v>3539</v>
      </c>
      <c r="H52" s="7"/>
      <c r="I52" s="7">
        <f>I47+I49</f>
        <v>4235</v>
      </c>
      <c r="J52" s="7">
        <f>J47+J49</f>
        <v>7257</v>
      </c>
    </row>
    <row r="53" spans="7:10" ht="6" customHeight="1">
      <c r="G53" s="62"/>
      <c r="J53" s="64"/>
    </row>
    <row r="54" spans="3:10" ht="12.75">
      <c r="C54" s="3" t="s">
        <v>139</v>
      </c>
      <c r="F54" s="10">
        <v>-1660</v>
      </c>
      <c r="G54" s="11">
        <v>-1090</v>
      </c>
      <c r="H54" s="11"/>
      <c r="I54" s="10">
        <v>-2117</v>
      </c>
      <c r="J54" s="10">
        <v>-1568</v>
      </c>
    </row>
    <row r="55" spans="7:10" ht="12" customHeight="1">
      <c r="G55" s="62"/>
      <c r="J55" s="64"/>
    </row>
    <row r="56" spans="2:10" ht="12" customHeight="1">
      <c r="B56" s="2" t="s">
        <v>28</v>
      </c>
      <c r="C56" s="2" t="s">
        <v>148</v>
      </c>
      <c r="F56" s="69">
        <f>+I56</f>
        <v>0</v>
      </c>
      <c r="G56" s="69">
        <v>0</v>
      </c>
      <c r="H56" s="12"/>
      <c r="I56" s="69">
        <v>0</v>
      </c>
      <c r="J56" s="65">
        <v>0</v>
      </c>
    </row>
    <row r="57" spans="7:10" ht="12" customHeight="1">
      <c r="G57" s="62"/>
      <c r="J57" s="64"/>
    </row>
    <row r="58" spans="2:10" ht="12.75">
      <c r="B58" s="3" t="s">
        <v>29</v>
      </c>
      <c r="C58" s="3" t="s">
        <v>201</v>
      </c>
      <c r="G58" s="62"/>
      <c r="J58" s="64"/>
    </row>
    <row r="59" spans="3:10" ht="12.75">
      <c r="C59" s="3" t="s">
        <v>140</v>
      </c>
      <c r="F59" s="7">
        <f>SUM(F52:F56)</f>
        <v>977</v>
      </c>
      <c r="G59" s="7">
        <f>SUM(G52:G56)</f>
        <v>2449</v>
      </c>
      <c r="H59" s="7"/>
      <c r="I59" s="7">
        <f>SUM(I52:I56)</f>
        <v>2118</v>
      </c>
      <c r="J59" s="7">
        <f>SUM(J52:J56)</f>
        <v>5689</v>
      </c>
    </row>
    <row r="60" spans="7:10" ht="6" customHeight="1">
      <c r="G60" s="62"/>
      <c r="J60" s="64"/>
    </row>
    <row r="61" spans="2:10" ht="12.75">
      <c r="B61" s="3" t="s">
        <v>33</v>
      </c>
      <c r="C61" s="3" t="s">
        <v>30</v>
      </c>
      <c r="F61" s="12">
        <f>+I61</f>
        <v>0</v>
      </c>
      <c r="G61" s="12">
        <v>0</v>
      </c>
      <c r="H61" s="12"/>
      <c r="I61" s="12">
        <v>0</v>
      </c>
      <c r="J61" s="63">
        <v>0</v>
      </c>
    </row>
    <row r="62" spans="6:10" ht="6" customHeight="1">
      <c r="F62" s="14"/>
      <c r="G62" s="68"/>
      <c r="H62" s="14"/>
      <c r="I62" s="14"/>
      <c r="J62" s="64"/>
    </row>
    <row r="63" spans="3:10" ht="12.75">
      <c r="C63" s="3" t="s">
        <v>139</v>
      </c>
      <c r="F63" s="12">
        <f>+I63</f>
        <v>0</v>
      </c>
      <c r="G63" s="12">
        <v>0</v>
      </c>
      <c r="H63" s="12"/>
      <c r="I63" s="12">
        <v>0</v>
      </c>
      <c r="J63" s="63">
        <v>0</v>
      </c>
    </row>
    <row r="64" spans="6:10" ht="6" customHeight="1">
      <c r="F64" s="14"/>
      <c r="G64" s="68"/>
      <c r="H64" s="14"/>
      <c r="I64" s="14"/>
      <c r="J64" s="64"/>
    </row>
    <row r="65" spans="3:10" ht="12.75">
      <c r="C65" s="3" t="s">
        <v>31</v>
      </c>
      <c r="F65" s="14"/>
      <c r="G65" s="68"/>
      <c r="H65" s="14"/>
      <c r="I65" s="14"/>
      <c r="J65" s="64"/>
    </row>
    <row r="66" spans="3:10" ht="12.75">
      <c r="C66" s="3" t="s">
        <v>32</v>
      </c>
      <c r="F66" s="46">
        <f>+I66</f>
        <v>0</v>
      </c>
      <c r="G66" s="46">
        <v>0</v>
      </c>
      <c r="H66" s="11"/>
      <c r="I66" s="46">
        <v>0</v>
      </c>
      <c r="J66" s="67">
        <v>0</v>
      </c>
    </row>
    <row r="67" spans="7:10" ht="6" customHeight="1">
      <c r="G67" s="62"/>
      <c r="J67" s="64"/>
    </row>
    <row r="68" spans="2:10" ht="12.75">
      <c r="B68" s="3" t="s">
        <v>142</v>
      </c>
      <c r="C68" s="3" t="s">
        <v>202</v>
      </c>
      <c r="G68" s="62"/>
      <c r="J68" s="64"/>
    </row>
    <row r="69" spans="3:10" ht="13.5" thickBot="1">
      <c r="C69" s="3" t="s">
        <v>141</v>
      </c>
      <c r="F69" s="8">
        <f>SUM(F59:F66)</f>
        <v>977</v>
      </c>
      <c r="G69" s="60">
        <f>SUM(G59:G66)</f>
        <v>2449</v>
      </c>
      <c r="H69" s="10"/>
      <c r="I69" s="8">
        <f>SUM(I59:I66)</f>
        <v>2118</v>
      </c>
      <c r="J69" s="8">
        <f>SUM(J59:J66)</f>
        <v>5689</v>
      </c>
    </row>
    <row r="70" ht="13.5" thickTop="1">
      <c r="G70" s="62"/>
    </row>
    <row r="71" spans="1:7" ht="12.75">
      <c r="A71" s="3" t="s">
        <v>34</v>
      </c>
      <c r="B71" s="3" t="s">
        <v>14</v>
      </c>
      <c r="C71" s="3" t="s">
        <v>143</v>
      </c>
      <c r="G71" s="62"/>
    </row>
    <row r="72" spans="3:7" ht="12.75">
      <c r="C72" s="3" t="s">
        <v>40</v>
      </c>
      <c r="G72" s="62"/>
    </row>
    <row r="73" spans="3:9" ht="12.75">
      <c r="C73" s="3" t="s">
        <v>41</v>
      </c>
      <c r="G73" s="62"/>
      <c r="I73" s="39"/>
    </row>
    <row r="74" ht="6" customHeight="1">
      <c r="G74" s="62"/>
    </row>
    <row r="75" spans="3:10" ht="12" customHeight="1" thickBot="1">
      <c r="C75" s="3" t="s">
        <v>175</v>
      </c>
      <c r="F75" s="48">
        <f>+F69/313954*100</f>
        <v>0.31119208546474963</v>
      </c>
      <c r="G75" s="48">
        <f>+G69/314667*100</f>
        <v>0.778283073852676</v>
      </c>
      <c r="I75" s="48">
        <f>+I69/314047*100</f>
        <v>0.6744213445758119</v>
      </c>
      <c r="J75" s="48">
        <f>+J69/314667*100</f>
        <v>1.8079430000603813</v>
      </c>
    </row>
    <row r="76" spans="7:10" ht="6" customHeight="1" thickTop="1">
      <c r="G76" s="4"/>
      <c r="J76" s="4"/>
    </row>
    <row r="77" spans="3:10" ht="13.5" customHeight="1" thickBot="1">
      <c r="C77" s="2" t="s">
        <v>176</v>
      </c>
      <c r="F77" s="73">
        <v>313954</v>
      </c>
      <c r="G77" s="80">
        <f>314667132/1000</f>
        <v>314667.132</v>
      </c>
      <c r="I77" s="73">
        <v>314047</v>
      </c>
      <c r="J77" s="80">
        <f>314667132/1000</f>
        <v>314667.132</v>
      </c>
    </row>
    <row r="78" spans="7:10" ht="13.5" customHeight="1" thickTop="1">
      <c r="G78" s="4"/>
      <c r="J78" s="4"/>
    </row>
    <row r="79" spans="3:10" ht="13.5" thickBot="1">
      <c r="C79" s="3" t="s">
        <v>74</v>
      </c>
      <c r="E79" s="26"/>
      <c r="F79" s="9" t="s">
        <v>75</v>
      </c>
      <c r="G79" s="9" t="s">
        <v>75</v>
      </c>
      <c r="I79" s="9" t="s">
        <v>75</v>
      </c>
      <c r="J79" s="9" t="s">
        <v>75</v>
      </c>
    </row>
    <row r="80" spans="3:10" ht="13.5" thickTop="1">
      <c r="C80" s="3"/>
      <c r="E80" s="39"/>
      <c r="G80" s="4"/>
      <c r="J80" s="4"/>
    </row>
    <row r="81" spans="1:10" ht="13.5" thickBot="1">
      <c r="A81" s="26" t="s">
        <v>111</v>
      </c>
      <c r="B81" s="2" t="s">
        <v>14</v>
      </c>
      <c r="C81" s="3" t="s">
        <v>112</v>
      </c>
      <c r="F81" s="9" t="s">
        <v>197</v>
      </c>
      <c r="G81" s="9" t="s">
        <v>197</v>
      </c>
      <c r="I81" s="9" t="s">
        <v>197</v>
      </c>
      <c r="J81" s="9" t="s">
        <v>197</v>
      </c>
    </row>
    <row r="82" spans="3:10" ht="6.75" customHeight="1" thickTop="1">
      <c r="C82" s="3"/>
      <c r="G82" s="4"/>
      <c r="H82" s="36"/>
      <c r="J82" s="4"/>
    </row>
    <row r="83" spans="2:10" ht="13.5" thickBot="1">
      <c r="B83" s="2" t="s">
        <v>15</v>
      </c>
      <c r="C83" s="3" t="s">
        <v>113</v>
      </c>
      <c r="F83" s="9" t="s">
        <v>75</v>
      </c>
      <c r="G83" s="9" t="s">
        <v>75</v>
      </c>
      <c r="I83" s="9" t="s">
        <v>75</v>
      </c>
      <c r="J83" s="9" t="s">
        <v>75</v>
      </c>
    </row>
    <row r="84" spans="3:10" ht="13.5" thickTop="1">
      <c r="C84" s="3"/>
      <c r="G84" s="4"/>
      <c r="H84" s="36"/>
      <c r="J84" s="4"/>
    </row>
    <row r="85" spans="3:14" ht="12.75">
      <c r="C85" s="3"/>
      <c r="F85" s="97" t="s">
        <v>116</v>
      </c>
      <c r="G85" s="98"/>
      <c r="H85" s="36"/>
      <c r="I85" s="97" t="s">
        <v>147</v>
      </c>
      <c r="J85" s="98"/>
      <c r="N85" s="39"/>
    </row>
    <row r="86" spans="3:10" ht="12.75">
      <c r="C86" s="3"/>
      <c r="F86" s="99" t="s">
        <v>207</v>
      </c>
      <c r="G86" s="100"/>
      <c r="I86" s="99" t="s">
        <v>189</v>
      </c>
      <c r="J86" s="100"/>
    </row>
    <row r="87" spans="3:10" ht="12.75">
      <c r="C87" s="3"/>
      <c r="G87" s="4"/>
      <c r="J87" s="4"/>
    </row>
    <row r="88" spans="1:10" ht="13.5" thickBot="1">
      <c r="A88" s="26" t="s">
        <v>114</v>
      </c>
      <c r="C88" s="3" t="s">
        <v>115</v>
      </c>
      <c r="F88" s="96">
        <v>1.9</v>
      </c>
      <c r="G88" s="96"/>
      <c r="H88" s="15"/>
      <c r="I88" s="96">
        <v>1.89</v>
      </c>
      <c r="J88" s="96"/>
    </row>
    <row r="89" spans="3:10" ht="13.5" thickTop="1">
      <c r="C89" s="3"/>
      <c r="G89" s="4"/>
      <c r="J89" s="4"/>
    </row>
    <row r="90" spans="3:10" ht="12" customHeight="1">
      <c r="C90" s="27" t="s">
        <v>77</v>
      </c>
      <c r="F90" s="10"/>
      <c r="G90" s="10"/>
      <c r="H90" s="10"/>
      <c r="I90" s="10"/>
      <c r="J90" s="10"/>
    </row>
    <row r="91" spans="3:10" ht="12" customHeight="1">
      <c r="C91" s="3"/>
      <c r="F91" s="10"/>
      <c r="G91" s="10"/>
      <c r="H91" s="10"/>
      <c r="I91" s="10"/>
      <c r="J91" s="10"/>
    </row>
    <row r="92" ht="12" customHeight="1">
      <c r="C92" s="2" t="s">
        <v>243</v>
      </c>
    </row>
    <row r="93" ht="12" customHeight="1">
      <c r="C93" s="2" t="s">
        <v>242</v>
      </c>
    </row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>
      <c r="C516" s="3" t="s">
        <v>35</v>
      </c>
    </row>
    <row r="517" ht="12" customHeight="1"/>
    <row r="518" ht="12" customHeight="1">
      <c r="C518" s="3" t="s">
        <v>36</v>
      </c>
    </row>
    <row r="519" ht="12" customHeight="1"/>
    <row r="520" ht="12" customHeight="1">
      <c r="C520" s="3" t="s">
        <v>37</v>
      </c>
    </row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>
      <c r="A1373" s="3" t="s">
        <v>38</v>
      </c>
    </row>
    <row r="1374" ht="12" customHeight="1"/>
    <row r="1375" ht="12" customHeight="1">
      <c r="A1375" s="3" t="s">
        <v>35</v>
      </c>
    </row>
    <row r="1376" ht="12" customHeight="1"/>
    <row r="1377" ht="12" customHeight="1">
      <c r="A1377" s="3" t="s">
        <v>36</v>
      </c>
    </row>
    <row r="1378" ht="12" customHeight="1"/>
    <row r="1379" ht="12" customHeight="1">
      <c r="A1379" s="3" t="s">
        <v>39</v>
      </c>
    </row>
    <row r="1380" ht="12" customHeight="1">
      <c r="A1380" s="3" t="s">
        <v>38</v>
      </c>
    </row>
    <row r="1381" ht="12" customHeight="1"/>
    <row r="1382" ht="12" customHeight="1">
      <c r="A1382" s="3" t="s">
        <v>35</v>
      </c>
    </row>
    <row r="1383" ht="12" customHeight="1"/>
    <row r="1384" ht="12" customHeight="1">
      <c r="A1384" s="3" t="s">
        <v>36</v>
      </c>
    </row>
    <row r="1385" ht="12" customHeight="1"/>
    <row r="1386" ht="12" customHeight="1">
      <c r="A1386" s="3" t="s">
        <v>39</v>
      </c>
    </row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782" ht="12" customHeight="1"/>
    <row r="1784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</sheetData>
  <mergeCells count="10">
    <mergeCell ref="A1:M1"/>
    <mergeCell ref="A2:M2"/>
    <mergeCell ref="A3:K3"/>
    <mergeCell ref="A5:K5"/>
    <mergeCell ref="F88:G88"/>
    <mergeCell ref="I88:J88"/>
    <mergeCell ref="F85:G85"/>
    <mergeCell ref="F86:G86"/>
    <mergeCell ref="I85:J85"/>
    <mergeCell ref="I86:J86"/>
  </mergeCells>
  <printOptions horizontalCentered="1"/>
  <pageMargins left="0.55" right="0.15" top="0.45" bottom="0" header="0.24" footer="0.25"/>
  <pageSetup fitToHeight="1" fitToWidth="1" horizontalDpi="600" verticalDpi="600" orientation="portrait" paperSize="9" scale="73" r:id="rId1"/>
  <colBreaks count="1" manualBreakCount="1">
    <brk id="11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Berjaya Roasters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Berjaya Roasters (M) SDN BHD</dc:creator>
  <cp:keywords/>
  <dc:description/>
  <cp:lastModifiedBy>DNP</cp:lastModifiedBy>
  <cp:lastPrinted>2002-08-14T06:08:18Z</cp:lastPrinted>
  <dcterms:created xsi:type="dcterms:W3CDTF">1999-09-14T02:56:27Z</dcterms:created>
  <dcterms:modified xsi:type="dcterms:W3CDTF">2002-08-14T06:36:45Z</dcterms:modified>
  <cp:category/>
  <cp:version/>
  <cp:contentType/>
  <cp:contentStatus/>
</cp:coreProperties>
</file>